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state="hidden" r:id="rId2"/>
    <sheet name="Hoja3" sheetId="3" state="hidden" r:id="rId3"/>
    <sheet name="Hoja4" sheetId="4" state="hidden" r:id="rId4"/>
  </sheets>
  <definedNames/>
  <calcPr fullCalcOnLoad="1"/>
</workbook>
</file>

<file path=xl/sharedStrings.xml><?xml version="1.0" encoding="utf-8"?>
<sst xmlns="http://schemas.openxmlformats.org/spreadsheetml/2006/main" count="724" uniqueCount="297">
  <si>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</si>
  <si>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</si>
  <si>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</si>
  <si>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</si>
  <si>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</si>
  <si>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</si>
  <si>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</si>
  <si>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</si>
  <si>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</si>
  <si>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</si>
  <si>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</si>
  <si>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</si>
  <si>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</si>
  <si>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</si>
  <si>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</si>
  <si>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</si>
  <si>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RANGO EN QUE SE UBICA EL RESULTADO </t>
  </si>
  <si>
    <t>ANALISIS DEL INDICADOR</t>
  </si>
  <si>
    <t>PROCESO</t>
  </si>
  <si>
    <t>PAGINA 1 DE 1</t>
  </si>
  <si>
    <t>FRECUENCIA DE MEDICIÓN</t>
  </si>
  <si>
    <t>MATRIZ AGREGADA DE INDICADORES  POR PROCESO</t>
  </si>
  <si>
    <t>CODIGO:  PEMYMOPSFO04</t>
  </si>
  <si>
    <t>DIRECCIONAMIENTO ESTRATEGICO</t>
  </si>
  <si>
    <t>EFICACIA</t>
  </si>
  <si>
    <t>PDES02</t>
  </si>
  <si>
    <t>SEMESTRAL</t>
  </si>
  <si>
    <t>EFICIENCIA</t>
  </si>
  <si>
    <t>GESTIÓN DE SERVICIOS DE SALUD</t>
  </si>
  <si>
    <t>GESTIÓN DE PRESTACIONES ECONOMICAS</t>
  </si>
  <si>
    <t>GESTIÓN DE BIENES TRANSFERIDOS</t>
  </si>
  <si>
    <t>LEGALIZACION DE BIENES INMUEBLES  TRANSFERIDOS</t>
  </si>
  <si>
    <t>COMERCIALIZACION DE  BIENES INMUEBLES TRANSFERIDOS</t>
  </si>
  <si>
    <t>SANEAMIENTO DE BIENES INSTRAFERIBLES</t>
  </si>
  <si>
    <t>COMERCIALIZACION DE BIENES MUEBLES TRANSFERIDOS</t>
  </si>
  <si>
    <t>GESTIÓN DE SERVICIOS ADMINISTRATIVOS</t>
  </si>
  <si>
    <t>PORCENTAJE</t>
  </si>
  <si>
    <t>GESTIÓN DE TALENTO HUMANO</t>
  </si>
  <si>
    <t>PGRF01</t>
  </si>
  <si>
    <t>PGRF02</t>
  </si>
  <si>
    <t>GESTIÓN DE COBRO</t>
  </si>
  <si>
    <t>ASISTENCIA JURIDICA</t>
  </si>
  <si>
    <t>GESTIÓN DOCUMENTAL</t>
  </si>
  <si>
    <t>PGDO02</t>
  </si>
  <si>
    <t>PGDO03</t>
  </si>
  <si>
    <t>PGDO04</t>
  </si>
  <si>
    <t>GESTION DE TIC`S</t>
  </si>
  <si>
    <t>SOPORTE TECNICO</t>
  </si>
  <si>
    <t>MEDICIÓN Y MEJORA</t>
  </si>
  <si>
    <t>PMYM01</t>
  </si>
  <si>
    <t>PMYM02</t>
  </si>
  <si>
    <t>EFECTIVIDAD</t>
  </si>
  <si>
    <t>SEGUIMIENTO Y EVALUACIÓN INDEPENDIENTE</t>
  </si>
  <si>
    <t>PGPE01</t>
  </si>
  <si>
    <t>PGPE02</t>
  </si>
  <si>
    <t>OPORTUNIDAD EN EL TRAMITE DE NOVEDADES DE AFILIACIÓN</t>
  </si>
  <si>
    <t>OPORTUNIDAD EN EL TRAMITE DE VALORACIONES MÉDICAS</t>
  </si>
  <si>
    <t xml:space="preserve">CUMPLIMIENTO PROGRAMA DE AUDITORIAS MEDICAS  </t>
  </si>
  <si>
    <t>PGSS01</t>
  </si>
  <si>
    <t>PGSS02</t>
  </si>
  <si>
    <t>PGSS05</t>
  </si>
  <si>
    <t>PGCB01</t>
  </si>
  <si>
    <t>PGCB02</t>
  </si>
  <si>
    <t>PGCB03</t>
  </si>
  <si>
    <t>PGCB04</t>
  </si>
  <si>
    <t>PAJU01</t>
  </si>
  <si>
    <t>PAJU02</t>
  </si>
  <si>
    <t>PAJU03</t>
  </si>
  <si>
    <t>VERSION 3.0</t>
  </si>
  <si>
    <t>FECHA DE ACTUALIZACIÓN:  24 DE JUNIO DE 2010</t>
  </si>
  <si>
    <t>PSEI01</t>
  </si>
  <si>
    <t>PSEI02</t>
  </si>
  <si>
    <t>PSEI03</t>
  </si>
  <si>
    <t>PGSS04</t>
  </si>
  <si>
    <t>PGDO01</t>
  </si>
  <si>
    <t>EFICIENCIA EN EL TRÁMITE ADMINISTRATIVO A ACREEDORES DE CUOTAS PARTES</t>
  </si>
  <si>
    <t>SEGUIMIENTO DEL INDICADOR</t>
  </si>
  <si>
    <t>AUDITOR</t>
  </si>
  <si>
    <t>ATENCION AL CIUDADANO</t>
  </si>
  <si>
    <t>EFECTUAR SEGUIMIENTO A PLANES INSTITUCIONALES</t>
  </si>
  <si>
    <t>ANUAL</t>
  </si>
  <si>
    <t>ADMINISTRAR EL SISTEMA DE MEDICIÓN DEL DESEMPEÑO A TRAVES DE INDICADORES</t>
  </si>
  <si>
    <t>PMYM03</t>
  </si>
  <si>
    <t>EFECTUAR SEGUIMIENTO A LAS ACCIONES PREVENTIVAS Y CORRECTIVAS</t>
  </si>
  <si>
    <t>ASESORAR EN LA DOCUMENTACIÓN DE LAS ACCIONES PREVENTIVAS Y CORRECTIVAS</t>
  </si>
  <si>
    <t xml:space="preserve">(No DE SEGUIMIENTO REALIZADOS A LAS ACCIONES PREVENTIVAS Y CORRECTIVAS / No DE SEGUIMIENTO A REALIZAR)*100  </t>
  </si>
  <si>
    <t>(No DE SOLICITUDES DE ASESORIAS Y SOPORTE TÉCNICO ATENDIDAS / No DE SOLICITUDES RECIBIDAS)*100</t>
  </si>
  <si>
    <t>&lt;50%</t>
  </si>
  <si>
    <t>&gt;=50% y  ; &lt;70</t>
  </si>
  <si>
    <t>&gt;=70%  y &lt;95%</t>
  </si>
  <si>
    <t>&gt;=95% y &lt;=100%</t>
  </si>
  <si>
    <t>PROMOVER, FOMENTAR Y FORTALECER LOS MECANISMOS DE PARTICIPACIÓN CIUDADANA</t>
  </si>
  <si>
    <t>CONTROLAR LAS QUEJAS, RECLAMOS, SUGERENCIAS Y/O FELICITACIONES A NIVEL NACIONAL</t>
  </si>
  <si>
    <t>MEDIR  LA SATISFACCIÓN DE LOS USUARIOS CON RESPECTO A LOS SERVICIOS PRESTADOS POR EL FPS-FCN.</t>
  </si>
  <si>
    <t>(No DE INFORMES DE PETICIÓN QUEJAS Y RECLAMOS PRESENTADOS OPORTUNAMENTE /  No DE INFORMES DE PETICIÓN QUEJAS Y RECLAMOS A PRESENTAR)*100</t>
  </si>
  <si>
    <t xml:space="preserve">(No DE JORNADAS PEDAGÓGICAS REALIZADAS / No DE JORNADAS PEDAGÓGICAS A REALIZAR)*100 </t>
  </si>
  <si>
    <t>INFORMAR Y ORIENTAR AL CIUDADANO</t>
  </si>
  <si>
    <t>MODIFICACION Y ACTUALIZACION DE TABLAS DE RETENCIÓN DOCUMENTAL</t>
  </si>
  <si>
    <t>PGDO05</t>
  </si>
  <si>
    <t>COTEJAR Y AUTENTICAR DOCUMENTOS</t>
  </si>
  <si>
    <t>ADMINISTRACION DEL ARCHIVO CENTRAL</t>
  </si>
  <si>
    <t>RECEPCIÓN Y REMISIÓN DE CORRESPONDENCIA  ENVIADA EXTERNA</t>
  </si>
  <si>
    <t>PGSA01</t>
  </si>
  <si>
    <t>PGSA02</t>
  </si>
  <si>
    <t>CUMPLIMIENTO PROGRAMA DE MANTENIMIENTO</t>
  </si>
  <si>
    <t>PGSA03</t>
  </si>
  <si>
    <t>EMISION DE CONCEPTOS JURIDICOS Y CONTESTACIÓN A DERECHOS DE PETICIÓN</t>
  </si>
  <si>
    <t>REPRESENTACIÓN JUDICIAL DE LA ENTIDAD</t>
  </si>
  <si>
    <t>(No DE PRODUCTOS DE EMISIÓN DE CONCEPTOS JURIDICOS Y CONTESTACIÓN A DERECHOS DE PETICIÓN REALIZADOS / No DE PRODUCTOS DE EMISIÓN DE CONCEPTOS JURIDICOS Y CONTESTACIÓN A DERECHOS DE PETICIÓN REQUERIDOS)*100</t>
  </si>
  <si>
    <t>(No DE CONTRATOS DE PRESTACIÓN DE SERVICIOS PROFESIONALES INGRESADOS AL SIGEP / No DE CONTRATOS DE PRESTACIÓN DE SERVICIOS PROFESIONALES CELEBRADOS)*100</t>
  </si>
  <si>
    <t>LEGALIZACIÓN DE CONTRATO</t>
  </si>
  <si>
    <t>(No DE INFORMES DEL COMITÉ DE DEFENSA JUDICIAL Y CONCILIACIÓN PRESENTADOS OPORTUNAMENTE / No DE INFORMES DEL COMITÉ DE DEFENSA JUDICIAL Y CONCILIACIÓN A PRESENTAR)*100</t>
  </si>
  <si>
    <t>PROGRAMAS ANUALES DE AUDITORIAS EJECUTADOS (EVALUACIÓN INDEPENDIENTE)</t>
  </si>
  <si>
    <t>PROGRAMAS ANUALES DE AUDITORIAS COORDINADAS (CALIDAD)</t>
  </si>
  <si>
    <t>(No INFORMES DE AUDITORIA REALIZADAS OPORTUNAMENTE / No INFORMES DE AUDITORIA A REALIZAR)*100</t>
  </si>
  <si>
    <t>SEGUIMIENTO A INDICADORES Y PLANES INSTITUCIONALES EFECTUADOS</t>
  </si>
  <si>
    <t xml:space="preserve">CUMPLIMIENTO AL CRONOGRAMA PARA LA LIQUIDACION DE NOMINAS </t>
  </si>
  <si>
    <t>CRONOGRAMAS PARA LA LIQUIDACION DE NOMINAS ELABORADO</t>
  </si>
  <si>
    <t>REGISTRAR EN EL APLICATIVO SIIF NACION LA DESGREGACION PRESUPUESTAL</t>
  </si>
  <si>
    <t>GESTION DE RECURSOS FINANCIEROS (PRESUPUESTO)</t>
  </si>
  <si>
    <t>(No DE ACUERDOS REGISTRADOS EN EL SIIF / No DE ACUERDO APROBADOS)*100</t>
  </si>
  <si>
    <t xml:space="preserve">ADMINISTRACION DEL RECAUDO </t>
  </si>
  <si>
    <t>GESTION DE RECURSOS FINANCIEROS (TESORERIA)</t>
  </si>
  <si>
    <t>(No DE PILAS RECIBIDAS / No DE RECAUDO RECIBIDOS SEGÚN LO FINANCIERO)*100</t>
  </si>
  <si>
    <t xml:space="preserve">COBRO PERSUASIVO A MOROSOS </t>
  </si>
  <si>
    <t>REALIZAR COBROS Y RECOBROS A DEUDORES</t>
  </si>
  <si>
    <t>REMISIÓN DE EXPEDIENTES A LA OFICINA ASESORA JURIDICA</t>
  </si>
  <si>
    <t>GESTION DE RECURSOS FINANCIEROS (CONTABILIDAD)</t>
  </si>
  <si>
    <t>PGRF03</t>
  </si>
  <si>
    <t>ADMINSITRACIÓN  DE LOS SERVICIOS DE SALUD</t>
  </si>
  <si>
    <t>(No DE INFORMES DE AUDITORIAS MEDICAS REALIZADAS / No DE INFORMES AUDITORIAS MEDICAS A REALIZAR)*100</t>
  </si>
  <si>
    <t>PGSS03</t>
  </si>
  <si>
    <t>CONCILIACIONES ENTRE PROCESOS</t>
  </si>
  <si>
    <t>PGBT01</t>
  </si>
  <si>
    <t>(No DE SEGUIMIENTOS REALIZADOS A LAS MATRICES DE LOS INDICADORES DE GESTION OPORTUNAMENTE / No DE SEGUIMIENTOS A REALIZAR)*100</t>
  </si>
  <si>
    <t xml:space="preserve">% META (RESULTADO / META) </t>
  </si>
  <si>
    <t>PGBT02</t>
  </si>
  <si>
    <t>PGBT03</t>
  </si>
  <si>
    <t>PGBT04</t>
  </si>
  <si>
    <t>PGTH01</t>
  </si>
  <si>
    <t>PGTH02</t>
  </si>
  <si>
    <t>PGTH03</t>
  </si>
  <si>
    <t>PGTH04</t>
  </si>
  <si>
    <t>PGTH05</t>
  </si>
  <si>
    <t>PGTH06</t>
  </si>
  <si>
    <t>(No DE AUDITORÍAS MÉDICAS REALIZADAS / No DE AUDITORÍAS MÉDICAS PROGRAMADAS)*100</t>
  </si>
  <si>
    <t>(No DE INFORMES DE MEDICIÓN DE LA SATISFACCIÓN AL CIUDADANO PRESENTADOS OPORTUNAMENTE / No DE INFORMES DE MEDICIÓN DE LA SATISFACCIÓN AL CIUDADANO A PRESENTAR)*100</t>
  </si>
  <si>
    <t>(No DE PLANILLAS TRAMITADAS / No DE  PLANILLAS RECIBIDAS DURANTE EL PERIODO)*100</t>
  </si>
  <si>
    <t>(No DE NOVEDADES DE AFILIACIÓN APLICADAS EN TÉRMINOS DE OPORTUNIDAD / No DE NOVEDADES RECIBIDAS)*100</t>
  </si>
  <si>
    <t>(No DE BIENES MUEBLES VERIFICADOS / No TOTAL DE BIENES MUEBLES REGISTRADO EN EL SISTEMA DE INVENTARIO)*100</t>
  </si>
  <si>
    <t>(No DE CONCILIACIONES ENTRE PROCESOS EFECTUADAS / No DE CONCILIACIONES ENTRE PROCESOS PROGRAMADAS)*100</t>
  </si>
  <si>
    <t>(No DE REQUERIMIENTOS EXPEDIDOS / No TOTAL DE DEUDORES MOROSOS Y/O APORTANTES REGISTRADOS)*100</t>
  </si>
  <si>
    <t>(No DE EXPEDIENTES REMITIDOS A LA OFICINA ASESORA JURIDICA / No DE EXPEDIENTES EJECUTORIADOS Y CON LIQUIDACIÓN DE DEUDA)*100</t>
  </si>
  <si>
    <t>(No DE SOLICITUDES ATENDIDAS EN TÉRMINOS DE OPORTUNIDAD / No DE SOLICITUDES RECIBIDAS  POR CONCEPTO DE CUOTAS PARTES)*100</t>
  </si>
  <si>
    <t>(No. DE PLANES INSTITUCIONALES VERIFICADOS / No. DE PLANES INSTITUCIONALES A VERIFICAR)*100</t>
  </si>
  <si>
    <t xml:space="preserve"> PRESTACIONES ECONÓMICAS TRAMITADAS</t>
  </si>
  <si>
    <t>ASESORAR A LOS PROCESOS EN LA FORMULACIÓN DE LOS PLANES INSTITUCIONALES</t>
  </si>
  <si>
    <t>PDES01</t>
  </si>
  <si>
    <t>(No DE PLANES ASESORADOS Y FORMULADOS OPORTUNAMENTE  DURANTE EL PERIODO / No DE PLANES ASESORAR Y FORMULAR DURANTE EL PERIODO)*100</t>
  </si>
  <si>
    <t>(No DE SEGUIMIENTOS REALIZADOS OPORUNAMENTE A LOS PLANES INSTITUCIONALES / No DE SEGUIMIENTOS A REALIZAR A LOS PLANES INSTITUCIONALES)*100</t>
  </si>
  <si>
    <t>PAAC01</t>
  </si>
  <si>
    <t>PAAC02</t>
  </si>
  <si>
    <t>PAAC03</t>
  </si>
  <si>
    <t>PAAC04</t>
  </si>
  <si>
    <t>(No DE INFORMES DE DESEMPEÑO LABORAL PRESENTADOS / No DE INFORMES DE DESEMPEÑO LABORAL A PRESENTAR)*100</t>
  </si>
  <si>
    <t xml:space="preserve">REGISTRO DE PLANILLAS  INTEGRADAS DE LIQUIDACIÓN DE APORTES -  PILA  </t>
  </si>
  <si>
    <t>(No DE  VALORACIONES MÉDICO - LABORALES REALIZADAS / No DE VALORACIONES  MÉDICO - LABORALES SOLICITADAS)*100</t>
  </si>
  <si>
    <t>(No DE SOLICITUDES  ATENDIDAS EN EL SEMESTRE ANTERIOR / No DE SOLICITUDES RADICADAS Y RECIBIDAS EN EL SEMESTRE ANTERIOR)*100</t>
  </si>
  <si>
    <t>ADQUISICIÓN Y SUMINISTRO  DE BIENES Y SERVICIOS</t>
  </si>
  <si>
    <t>(No. DE PRODUCTOS DE ADQUISICION Y SUMINISTRO DE BIENES Y SERVICIOS REALIZADOS / No DE PRODUCTOS ADQUISICION Y SUMINISTRO  DE BIENES Y SERVICIOS A REALIZAR)* 100</t>
  </si>
  <si>
    <t>MANTENIMIENTO DE LOS BIENES</t>
  </si>
  <si>
    <t>ADMINISTRACIÓN Y CONTROL DE INVENTARIOS</t>
  </si>
  <si>
    <t>(No. DE NO CONFORMIDADES DOCUMENTADAS / No. DE NO CONFORMIDADES SOLICITADAS A DOCUMENTAR)*100</t>
  </si>
  <si>
    <t>(No. DE COBROS Y/O RECOBROS EXPEDIDOS / No. TOTAL DE DEUDORES REGISTRADOS)*100</t>
  </si>
  <si>
    <t>NUMERACIÓN, COMUNICACIÓN, PUBLICACIÓN Y/O NOTIFICACIÓN DE ACTOS ADMINISTRATIVOS.</t>
  </si>
  <si>
    <t>(No. DE TABLAS DE RETENCIÓN DOCUMENTAL ACTUALIZADAS O MODIFICADAS / No. DE SOLICITUD DE MODIFICACIONES Y/O ACTUALIZACIONES APROBADAS POR EL COMITÉ)*100</t>
  </si>
  <si>
    <t>(No. DE ACTOS ADMINISTRATIVOS NUMERADOS, PUBLICADOS, COMUNICADOS Y/O NOTIFICADOS / No. DE ACTOS ADMINISTRATIVOS A NUMERAR, PUBLICAR, COMUNICAR Y/O NOTIFICAR)*100</t>
  </si>
  <si>
    <t>(No. DE DOCUMENTOS AUTENTICADOS OPORTUNAMENTE / No. DE DOCUMENTOS AUTENTICAR)*100</t>
  </si>
  <si>
    <t>(No. DE PRODUCTOS DE LA ADMINISTRACIÓN DEL ARCHIVO CENTRAL REALIZADOS / No. DE PRODUCTOS A REALIZAR EN LA ADMINISTRACIÓN DEL ARCHIVO CENTRAL)* 100</t>
  </si>
  <si>
    <t>(No. DE DOCUMENTOS ENVIADOS POR DISTINTOS MEDIOS / No. DE DOCUMENTOS A ENVIAR POR DISTINTOS MEDIOS)*100</t>
  </si>
  <si>
    <t>(No. de bienes inmuebles legalizados / No. de bienes inmuebles tranferidos por Invias-  Ferrovias y Mintransporte).* 100</t>
  </si>
  <si>
    <t>Porcentual</t>
  </si>
  <si>
    <t>TRIMESTRAL</t>
  </si>
  <si>
    <t>(Nro de bienes inmuebles ofertados/ Nro. de bienes inmuebles programados para comercializar)*100.</t>
  </si>
  <si>
    <t>100%</t>
  </si>
  <si>
    <t>Porcentaje de saneamiento de Bienes Inmuebles intransferibles.</t>
  </si>
  <si>
    <t>(No. de bienes muebles ofertados/ No. de bienes muebles programados apara comercializar)*100.</t>
  </si>
  <si>
    <t>COBERTURA DEL PLAN INSTITUCIONAL DE CAPACITACIÓN</t>
  </si>
  <si>
    <t>CUMPLIMIENTO DE LOS PROYECTOS DE APRENDIZAJE EN QUIPO "PAES" DEL PLAN INSTITUCIONAL DE CAPACITACIÓN</t>
  </si>
  <si>
    <t xml:space="preserve">EFICIENCIA </t>
  </si>
  <si>
    <t>INDUCCIÓN  GENERAL DE PERSONAL</t>
  </si>
  <si>
    <t>INDUCCIÓN ESPECIFICA DE PERSONAL</t>
  </si>
  <si>
    <t>NOVEDADES DE PERSONAL TRAMITADAS EN  TÉRMINOS</t>
  </si>
  <si>
    <t>LIQUIDACION DE NOMINA</t>
  </si>
  <si>
    <t>N/A</t>
  </si>
  <si>
    <t>(No. DE FUNCIONARIOS CAPACITADOS / No. DE FUNCIONARIOS DE LA ENTIDAD)*100</t>
  </si>
  <si>
    <t>(No. PROYECTOS DE APRENDIZAJE EN EQUIPO CON NIVEL DE CUMPLIMIENTO SATISFACTORIO/ No. DE PROYECTOS DE APRENDIZAJE EN EQUIPO FORMULADO)*100</t>
  </si>
  <si>
    <t>(No. DE INDUCCIONES GENERALES CON EVALUACION SATISFACTORIA/ No. DE INDUCCIONES GENERALES DESARROLLADAS)*100</t>
  </si>
  <si>
    <t>(No. DE INDUCCIONES ESPECIFICAS CON EVALUACION SATISFACTORIAS / No. DE INDUCCIONES ESPECIFICAS DESARROLLADAS)*100</t>
  </si>
  <si>
    <t>(No. TOTAL DE NOVEDADES DE PERSONAL  TRAMITADAS EN TERMINOS / No. DE SOLICITUDES DE NOVEDADES REQUERIDAS EN EL PERIODO)*100</t>
  </si>
  <si>
    <t>(No.TOTAL DE NOMINAS LIQUIDADAS EN LAS FECHAS ESTABLECIDAS / No TOTL DE NOMINAS REQUERIDAS)*100</t>
  </si>
  <si>
    <t>ADMINISTRACIÓN DEL SISTEMA INTEGRAL DE  GESTIÓN (MECI - CALIDAD)</t>
  </si>
  <si>
    <t>PDES03</t>
  </si>
  <si>
    <t>CONSOLIDACIÓN DEL INFORME EJECUTIVO PARA  REVISIÓN POR  LA DIRECCIÓN</t>
  </si>
  <si>
    <t>(No. DE INFORMES EJECUTIVO PARA LA REVISIÓN POR LA DIRECCIÓN REALIZADOS OPORTUNAMENTE / No. DE INFORMES EJECUTIVO PARA LA REVISIÓN POR LA DIRECCIÓN  A REALIZAR )*100</t>
  </si>
  <si>
    <t>Se realizó el Informe Ejecutivo para la Revisión por la Dirección del Sistema Integral de Gestión (MECI-CALIDAD) del I semestre 2015 en agosto del presente año, como consta en la pagina de intranet de la Entidad en el link Revisión por la Dirección.</t>
  </si>
  <si>
    <t>En el segundo semestre del 2015 se realizaron las siguientes formulaciones:                                                                                                                                                                                                                                       1. El Plan de Eficiencia Administrativa, no se formula debido a que se formulan sus actividades en el Plan de Acción en la política Eficiencia Administrativa.                                                                                2. El Plan de Fortalecimiento del SIG en el semestre evaluado no tuvo formulación debido a que no se llevaron las Acciones a tomar consignadas en el Informe Ejecutivo Anual del Sistema de Control Interno aprobadas por el Comité Coordinador del Sistema de Control Interno y Calidad ni se ha realizado la Revisión por la Dirección. 
3, Plan de Acción: No aplica para el periodo a evaluar por cuento su formulación se realizo el el I semestre 2015
4, Plan Estratégico:  No aplica para el periodo a evaluar por cuento su formulación se realizo el el I semestre 2015.
5, Plan de Anticorrupción y Atención al Ciudadano no aplica se formula a principio de año.</t>
  </si>
  <si>
    <t>El proceso de Atencióna al Ciudadano durante el II semestre  presentó un total de 12  informes de desempeño laboral  los cuales se pueden evidenciar en la unidad documental 220-5309, no se presentaron  todos informes como lo establece la unidad de medida que indica 18 informe  debido a que durante el II semestre solomente estaban dos funcionarios  Nayerith  Escobar y Clara Rodriguez, el proceso durante el I trimestre modificará el indicador en cuento a al unidad  medida.</t>
  </si>
  <si>
    <t>El proceso de Atención al Ciudadano presento al Director General los Informes de peticiones, quejas, reclamos, sugerencias y denuncias de la siguiente manera: II timestre del 2015 el dia 17/07/2015 a traves del memorando GUD- 20152200050639 y el III trimestes del 2015 el dia 19/10/2015 a traves del  memorando GUD- 20152200074103,  solicito la publicacion  los dias 29/07/2015 y 17/12/2015.</t>
  </si>
  <si>
    <t>El proceso de atención al ciudadano presento al Director General los informes de satisfacción al ciudadano de la siguiente manera: II trimestre el día 22/07/2015 a través del memorando GUD- 20152200051393 y el III trimestres el días 22/10/2015 a través del  memorando GUD- 20152200075373 ,  solicito la publicación  los días 29/07/2015 y 17/12/2015</t>
  </si>
  <si>
    <t>En el primer semestre del 2015 se enviaron 2 informes del Programa anual de auditoria de la siguiente manera: 
en el tercer trimestre fue enviado mediante MEMORANDO No GSS - 20153400030873  del 05 de mayo del 2015.
en el cuarto  trimestre fue enviado mediante MEMORANDO No GSS - 20153460004063 del 05 de Octubre del 2015.</t>
  </si>
  <si>
    <t>NO SE PRESENTO REPORTE</t>
  </si>
  <si>
    <t>Para transferir bienes inmuebles por parte de Invias se hace necesario que e la entidad suscriba un contrato para realizar  levantamientos topograficos</t>
  </si>
  <si>
    <t>Mediante memorando GAD 20152300058103 de agosto 18 de 2015 se remitio estudios previos, avaluos originales y documentos necesarios para la comercializacion de 21 bienes inmuebles a la Oficina Asesora Juridica. Ver carpeta 230,21,03 memorandos enviados 2015 tomo 2 folios 157.</t>
  </si>
  <si>
    <t>El proceso Bienes Transferidos gestiono la consecucion de documentos para iniciar acciones judiciales tendientes a la recuperacion de 16 bienes inmuebles  del municipio de Villa Vieja Huila (ver oficio OAJ -20151300109291  de julio8 de 2015- ORFEO).</t>
  </si>
  <si>
    <t xml:space="preserve">Mediante Acta 002 de fecha mayo 21 de 2015 del Comité de Sostenibilidad Financiera recomienda se a la coordinacion de Servicios Administrativos, basado en le ultimo avaluo realizado, dar de baja los bienes presentados ante este comité; actualmente se encuentra en el proceso de verificacion y  notificacion a la Contraloria  y Procuraduria de la Republica.  </t>
  </si>
  <si>
    <t xml:space="preserve">En el segundo semestre de 2015 se realizó  mantenimientos de:
1. Mantenimientos de bienes muebles e inmuebles de las oficinas del Fondo No. 813 según solicitudes de mantenimiento y Formato APGSADADFO10 Formato de Control de Mantenimientos de Bienes Muebles e Inmuebles evidencia que se puede ver en la carpeta 230.64.01 solicitudes de mantenimiento muebles 2015. 
2. Al vehículo de Placas OCJ 916, durante el segundo semestre  2015 se le realizo mantenimiento  de Cambio de aceite, filtros de aire, Cambio de bombillo, pastillas, alineación, balanceo, suspensión, revisión de frenos.
3. Vehículo Placas ODT 068 durante el segundo  semestre  2015 se le realizo mantenimiento  de Cambio de filtro aire, revisión de frenos, balanceo, alineación, Revisión suspensión, dirección, cambio de aceite, cambio correa de mando auxiliar del motor.
4. Vehículo Placas ODT 069 durante el segundo semestre  2015 se le realizo mantenimiento  de Cambio de filtro aire, revisión de frenos, balanceo, alineación, Revisión suspensión, dirección, cambio de aceite, cambio correa de mando auxiliar del motor
Ver carpeta  230.70.01 póliza.
5. Vehículo Placas ODT 006 durante el segundo semestre  2015 se le realizo mantenimiento  de Cambio de filtro aire, revisión de frenos, balanceo, alineación, Revisión suspensión, dirección, cambio de aceite, Ver carpeta  230.70.01 póliza.
</t>
  </si>
  <si>
    <t>La cobertura del Plan Institucional de Capacitaciòn fue del 100%; por cuanto los setenta (70) funcionarios de planta a nivel nacional,  recibieron capacitaciòn durante el año 2015.
2107101 - PROGRAMAS DE CAPACITACION, FORMACION Y BIENESTAR SOCIAL.</t>
  </si>
  <si>
    <t>Los dos (2) proyectos de Aprendizje en equipo desarrollados durante la vigencia 2015 (PAE001_CODIGO DE VALORES y PAE002_LEY ESTATUTARIA DE SALUD), obtuvieron nivel de cumplimiento satisfactorio; dando cumplimiento al 100% de los objetivos propuestos en la necesidad institucional.
2107101 - PROGRAMAS DE CAPACITACION, FORMACION Y BIENESTAR SOCIAL.</t>
  </si>
  <si>
    <t xml:space="preserve">Durante el  segundo semestre de 2015 fueron tramitadas en término  276 novedades de  vacaciones, bonificación por servicios prestados, libranzas,  horas extras, entre otras, para un cumplimiento del 100%.
EVIDENCIAS SERIE: 2104903 HISTORIA LABORALES DE PERSONAL Y 2106301 NOMINAS
</t>
  </si>
  <si>
    <t>Durante el  segundo semestre de 2015 fueron requeridas, liquidadas y suministradas para su pago 13 nómina de personal.
EVIDENCIAS SERIE: 2106301 NOMINAS</t>
  </si>
  <si>
    <t>En el  semestre  de Junio a Noviembre de 2015 fueron recibidos 6.547 recaudos de los cuales el operador de información SOI reportó en su totalidad las planillas de autoliquidación  al consorcio SAYP, generando una efectiva identificación del recaudo acordes a lo establecido en el Decreto 4023 de 2011.</t>
  </si>
  <si>
    <t>En el segundo  semestre del 2015  se realizaron  74  conciliaciones entre procesos   y  156 conciliaciones bancarias  de un total de 230 realizadas, conciliaciones programada 230  conciliaciones   la evidencia se encuentra  archivada en  la carpeta   GCO 420 19 01.</t>
  </si>
  <si>
    <t>Durante el II semestre de 2015, se expidieron 16 requerimientos, frente a un total de 16 deudores morosos y/o aportantes registrados.  La evidencia se encuentra en:  Carpeta de trabajo RADICADOS DE GESTION PERSUASIVA. Alojadas en hoja de trabajo denominada REQUERIMIENTOS, ubicada en el computador del funcionario a cargo.</t>
  </si>
  <si>
    <t xml:space="preserve">Durante el II semestre de 2015, se expidierron 531 cobros por concepto de cuotas partes; 44 recobros al FOSYGA; y 170 Cobros al SGSSS. La evidencia se encuentra en en el aplicativo ORFEO, TRD, serie 201540502601; y las carpetas Nos. 405 26 04 y  405 26 06 respectivas. </t>
  </si>
  <si>
    <t>Durante el II semestre de 2015, se remitieron 4 expedientes a la Oficina Asesora Juridica - OAJ- (Mujnicipios de Tarso, Cienaga, Quibdo y el Hospital Universitario del Valle), frente a 4 expedientes ejecutoriados y con liquidación de deuda. La  evidencia se encuentra en el aplicativo ORFEO, memorando COB-20154050078393 del 09 de noviembre de 2015.</t>
  </si>
  <si>
    <t>Durante el II semestre de 2015, se atendieron 64 solicitudes atendidas en términos de oportunidad, frente a 64 solicitudes recibidas por concepto de cuotas partes. La evidencia se encuentra en: Carpeta de trabajo RADICADOS DE GESTION PERSUASIVA. Alojadas en el computador del funcionario a cargo.</t>
  </si>
  <si>
    <t xml:space="preserve">En el II semestre de 2015, se presentó un informe del Comite de Defensa Judicial  y  Conciliación, correspondiente al I  semestre ante la Agencia Nacional de Defensa Jurídica del Estado. Evidencia TRD 1300803, Comite de Defensa Judicial y Conciliación - correo electronico. </t>
  </si>
  <si>
    <t>En el segundo semestre de 2015, se emitieron  2 conceptos juridicos y se contestaron 5 derechos de petición. Evidencia TRD 1301707 Conceptos juridicos y TRD 1302901 Derechos de petición</t>
  </si>
  <si>
    <t>En el II semestre de 2015, se ingresaron en el SIGEP: Sistema de Información y Gestión del Empleo Público,  173 contratos de prestacion de servicios. Evidencia pagina web www.sigep.gov.co</t>
  </si>
  <si>
    <t xml:space="preserve">Durante el Segundo semestre de 2015, realizaron 463 solicitudes de servicios de soporte tecnico de los cuales 463 fueron atendidas, evidencia que se encuentra en la carpeta solicitud de servicios informaticos 2015 120.62.01. </t>
  </si>
  <si>
    <t>Durante el II semestre de 2015, el Grupo de trabajo Control Interno dio cumplimiento al programa de auditorias de evaluación independiente asi: se realizaron 31 auditorias de evaluación independiente ejecutadas por los auditores de Control Interno y se presentaron en terminos de oportunidad los informes de auditoria, Evidencias que son soportadas en el AZ Informes de Gestión 110-53-09.</t>
  </si>
  <si>
    <t>Durante el II semestre de 2015, el Grupo de Trabajo Control Interno Coordinó la ejecución del programa de auditorias del Sistema Integral de Gestión MECI CALIDAD asi: se ejecutaron 14 auditorias a los diferentes procesos del FPS y los informes de auditoria fueron presentados a los procesos en terminos de oportunidad. Evidencias que son soportadas en el AZ Auditorias Internas MECI-CALIDAD 110-41-03.</t>
  </si>
  <si>
    <t>Durante el II semestre de 2015, el Grupo de Trabajo de Control Interno realizó la verificación de 10 planes institucionales asi:
1) Seguimiento al Plan Estrategico Sectorial correspondiente al II y III trimestre de 2015,  el cual fue enviado por correo electronico y publicado en la Intranet (http://190.60.243.34/planestrategico.asp).
2) Seguimiento al Plan de Manejo de Riesgos correspondiente al II y III trimestre de 2015, el cual fue enviado por correo electronico a OPS y publicado en la Intranet (http://190.60.243.34/riesgos.asp).
3) Seguimiento al Plan de Mejoramiento Institucional correspondiente al II y III trimestre de 2015, el cual fue enviado por correo electronico a OPS y publicado en la Intranet (http://190.60.243.34/mejoramiento.asp).
4) Seguimiento a los Indicadores Estrategicos y por Proceso correspondiente al II semestre de 2015, el cual fue enviado por correo electronico a OPS y publicado en la Intranet (http://190.60.243.34/indicadores.asp).
5) Seguimiento al Plan Anticorrupción y de Atención al Ciudadano correspondiente al periodo ABRIL - JULIO Y AGOSTO - NOVIEMBRE , el cual fue enviado por correo electronico  y publicado en la Intranet (http://190.60.243.34/downloads/P_ANTICORRUPCION.asp).
6) Seguimiento al Plan de Acción correspondiente al I semestre de 2015, el cual fue enviado por correo electronico a OPS y publicado en la Intranet (http://190.60.243.34/planAccion.asp).
7) Seguimiento al Plan de Manejo de Riesgos correspondiente al II Y III trimestre de 2015, el cual fue enviado por correo electronico  a OPS y publicado en la Intranet (http://190.60.243.34/riesgos.asp).
8) Seguimiento al Plan de Mejoramiento Institucional correspondiente al II Y III trimestre de 2015, el cual fue enviado por correo electronico a OPS y publicado en la Intranet (http://190.60.243.34/mejoramiento.asp).
9) Seguimiento al Plan de Fortalecimiento del SIG correspondiente al bimestre Julio - Agosto de 2015, el cual fue enviado a OPS y publicado en la Intranet (http://190.60.243.34/plandefortalecimiento.asp).</t>
  </si>
  <si>
    <t>PGTS01</t>
  </si>
  <si>
    <t>Se realizó el seguimiento a los siguientes planes institucionales  los cuales se encuentran publicados en la página de intranet de la Entidad link comprometidos con la calidad/ .     
1. Plan de  Eficiencia Administrativa no se realiza seguimiento debido a que su formulación cambio, sus actividades van incluidas en el Plan de Acción en la política Eficiencia Administrativa. .
2, Plan de Accion I semestre 2015 el cual fue enviado el día 10 / 07/ 2015 . 
3. Plan Estrategico instutucional II  trimestre 09 /07 /2015 y  III trimestre 13 / 10 / 2015.
4, Plan de Anticorrupción y Atención al Cuidadano segundo Cuatrimestre 13 / 08 / 2015 y Tercer Cuatrimestre 1 1/12/2015</t>
  </si>
  <si>
    <t>En el segundo semestre del año 2015 la Oficina de Secretaria General publicaron y notificaron 1193 actos administrativos, en la base de datos codigo: APGDOSGEFO02, que se encuentra en la oficina de secretaria general y es llevada por el funcionario LUIS EDUARDO MARTINEZ HIGUERA.</t>
  </si>
  <si>
    <t>En el segundo semestre del 2015 la Oficina de Secretaria General autenticaron 827 folios en 22 solicitudes APGDOSGEFO02, que se encuentra en la oficina de secretaria general y es llevada por el funcionario LUIS EDUARDO MARTINEZ HIGUERA.</t>
  </si>
  <si>
    <t>En el cronograma de transferencia del mes de  julio a dic fueron programadas 12 transferencias por todas las dependencias de la entidad 2 de esas dependencias no cumplieron con la entrega oportuna del archivo las cuales fueron, la Oficina de Jurídica y  la oficina de prestaciones sociales. evidencia consignada en la carpeta 220-5202 transferendias documentales 2015;  durante el segundo semestre fueron digitalizados 918 unidades documentales del archivo central contandoa partir del 2 de septiembre, evidencia consignada en el software de digitalización; fueron entregados en calidad de préstamo de documentos  172 unidades de documentales del archivo central , evidencia consignada en el aplicativo docplus en el modulo movimientos.</t>
  </si>
  <si>
    <t>Durante el segundo semestre fueron enviados 13211 radicados por distintos medios que tiene la entidad a disposición de todos los funcionarios. Correo electrónico: 155, mensajero: 1711, certificado: 6314, servientrega: 732, entrega personal: 3759, FAX: 1, POS EXPRES: 3, CORRA: 533.</t>
  </si>
  <si>
    <t>Para el II semestre del 2015 se realizo el seguimiento a las matrices de Indicadores Estrategicos e Indicadores Por Proceso del I semestre 2015, las cuales fueron enviadas por medio de correo electronico de la funcionaria Yajaira González al Grupo de Trabajo Control Interno el día 13 de julio del presente año, Evidencia que se puede cotejar en la pagina intranet de la Entidad.</t>
  </si>
  <si>
    <t>Durante el segundo semestre del 2015 se programaron 843 y se realizaron 836  y se realizaron 50 por necesidad del servicio asi: 
CENTRAL: III trimestre:  se programaron 52 las cuales  se realizaron al 100%  y se realizaron 3 adicionales por necesidad del servicio.
IV trimestre: se programaron 52 y se realizaron 45. 
MEDELLIN: III trimestre: se programaron 48 y se realizaron al 100%
IV trimestre se programaron 36  las cuales se realizaron al 100% y se realizaron 4 adicionales por necesidad del servicio. 
CALI: III trimestre : se programaron 95  las cuales se realizaron al 100% y se realizaron 4 adicionales por necesidad del servicio
IV trimestre: se programaron 75 las cuales se realizaron al 100Y% y se realizaron 5 adicionales por necesidad del servicio. 
SANTA MARTA: III trimestre: se programaron 50 las cuales se realizaron al 100% 
IV trimestre: se programaron 50 las cuales se realizaron al 100%
CARTAGENA: III trimestre: programaron 49 las cuales se realizaron al 100%
IV trimestre: se programaron 49 las se realizaron al 100%
BUCARAMAGA: III trimestre : se programaron 37 las cuales se realizaron al 100% y se realizaron 8 por necesidad del servicio. 
IV trimestre: se programaron 41 las cuales se realizaron al 100% y se realizaron 9 adicionales por necesidad del servicio.
BARRANQUILLA: III trimestre: se programaron 42 las cuales se realizaron al 100%
IV tirmestre: se programaron 9 de las cuales se realizaron al 100%
BUENAVENTURA: III trimestre : se programaron 42 las cuales se realizaron al 100% y se realizaron 10 adicionales por necesidad del servicio. 
IV trimestre: se programaron 39 de las cuales se realizaron en un 100%  y se realizaron 11 adicionales por necesidad del servicio 
TUMACO: III trimestre: se programaron 36 las cuales se realizaron al 100% 
IV trimestre: se programaron 41 las cuales se realizaron al 100%.                                                                                                                                                                                                                                              EVIDENCIA ENCONTRADA EN LA CARPETA DE INDICADORES TRIMESTRALES DE GESTION CON TRD 340 - 5302.</t>
  </si>
  <si>
    <t>Durante el segundo semestre del 2015 se recibieron 6,317 planillas  autoliquidacion, de aportes de las cuales se tramitaron 6,317 para un cumplimiento del 100%. Se encuentra en archivo de excell conciliacion del recaudo.</t>
  </si>
  <si>
    <t>Durante la vigencia del segundo semenstre del 2015 se recibieron 3045 novedades de afiliacion, de las cuales 3040 fueron aplicadas en el sitemas, y 5 incinsitencias debido a que los afiliados se encontraban en otras Entidades, razon por la cual hay un cumplimiento del 99%.  Se encuentra en la TRD 3206601.</t>
  </si>
  <si>
    <t>Durante el segundo semestre del 2015  se solicitaron 21 valoraciones medicos laborales las cuales se realizaron en un 100% evidencia encontrada en la AZ CONTRATACION GRUPO INTERDISIPLINARIO DE CALIFICACION DE INVALIDES 2015.NO SE PRESENTO REPORTE</t>
  </si>
  <si>
    <t xml:space="preserve">Durante el segundo semestre del 2015 se elaboraron y se tramitaron las 18 nominas de pensionados de Ferrocarriles Nacionales,. Fundancion San Juan de Dios y Prosocial, evidencia encontrada en la CARPETA NOMINAS DE PENSIONADOS. </t>
  </si>
  <si>
    <t xml:space="preserve">En el primer semestre del 2015 fueron radicados 2260  tremites  de los cuales fueron realizados 2209 dentro de los terminos evidecnia encontrada en EL CUADRO CONSOLIDADO DE LOS TRAMITES DEL PROCESO. </t>
  </si>
  <si>
    <t>Durante el segundo semestre se asesoraron  a los procesos que solicitaron realizar documentacion con el acompañamiento de personal de medicion y mejora en 82 no conformidades, dentro de las 82 documentadas 45 fueron documentadas y asesoradas de manera adecuada para el Plan de Mejoramiento istitucional y las 37 restante fueron documentadas dentro del Plan de Manejo de riesgo, esta informacion se puede evidenciar dentro de los planes anteriormente mencionados.</t>
  </si>
  <si>
    <t>Durante el segundo semestre de la vigencia 2015 se realizo dos (2) seguimientos al Plan de Mejoramiento Institucional y dos (2) al Plan de Manejo de Riesgos, estos correspondientes al II y III trimestre, este segumiento se realizo revisando el adecuado reporte de avance de las acciones implementadas en los diferentes planes, este seguimiento fue enviado de manera oportuna al grupo de trabajo de contron interno para la respectiva verificacion.</t>
  </si>
  <si>
    <t>En el segundo semestre de 2015 se realizaron 92 ingresos al almacén,  los cuales corresponden  a las compras de caja,  compras por Colombia compra eficiente y invitación de mínima cuantia, que reposan  en las carpetas  de Boletines Diario de Almacén de los meses  de julio de ingreso  No. 5349 de julio 3 de 2015 a diciembre  hasta el ingreso No. 5440 de dic 20 de 20 de 2015  identificadas  con TRD  número 230.11.01  y SAFIX.</t>
  </si>
  <si>
    <t>En el segundo semestre de 2015  se realizó lo siguiente:
1. En el segundo semestre de 2015 se realizaron 92 ingresos al almacén,  los cuales corresponden  a las compras de caja, que reposan  en lo carpetas  de Boletines Diario de Almacén de los meses  de julio de ingreso  No. 5349 de julio 3 de 2015 a diciembre  hasta el ingreso No. 5440 de dic 20 de 20 de 2015  identificadas   con TRD  número 230.11.01  y SAFIX
2.  En el segundo semestre de 2015 se  realizó  inventario físico  con corte a junio 2015 con Acta 002 de 2015 de fecha julio 6 de 2015 ver carpeta 230.11.01 cierre de inventarios de junio de 2015 .</t>
  </si>
  <si>
    <t xml:space="preserve">LINA ALEJANDRA MORALES </t>
  </si>
  <si>
    <t>JAIME ESCOBAR</t>
  </si>
  <si>
    <t xml:space="preserve">ALBERTO VEGA </t>
  </si>
  <si>
    <t xml:space="preserve">YAJAIRA GONZALEZ </t>
  </si>
  <si>
    <t>Durante el II semestre de 2015 fueron realizados los seguimientos a los siguientes planes institucionales asi:     
1. Plan de  Eficiencia Administrativa: No se realizo seguimiento debido a que para la vigencia 2015 no se formularon actividades para cumplimiento.
2, Plan de Accion I semestre 2015 el cual fue enviado el día 10 / 07/ 2015 . 
3. Plan Estrategico instutucional II  trimestre 09 /07 /2015 y  III trimestre 13 / 10 / 2015.
4, Plan de Anticorrupción y Atención al Cuidadano segundo Cuatrimestre 13 / 08 / 2015 y Tercer Cuatrimestre 1 1/12/2015.</t>
  </si>
  <si>
    <t>Durante el segundo semestre del 2015 se recibieron 6,317 planillas  autoliquidacion, de aportes de las cuales se tramitaron 6,317 para un cumplimiento del 100%.</t>
  </si>
  <si>
    <t>Durante el segundo semestre del 2015 fueron programadas para ejecutar un total de 876 auditorias medicas a nivel nacional de las cuales fueron ejecutadas un total de 869 auditorias medicas.</t>
  </si>
  <si>
    <t>Durante el segundo semenstre del 2015 se recibieron 3045 novedades de afiliacion, de las cuales 3040 fueron aplicadas en el sitemas, y 5 incinsitencias debido a que los afiliados se encontraban en otras Entidades.</t>
  </si>
  <si>
    <t>Durante el II semestre de 2015 fueron solicitadas un total de 27 valoraciones medico laborales de las cuales fueron realizadas 21, quedando pendiente 6 del mes de noviembre por cuanto se solicitaron examenes complementarios por parte del grupo interdisciplinario.</t>
  </si>
  <si>
    <t>En el primer semestre del 2015 se enviaron 2 informes del Programa anual de auditoria de la siguiente manera: 
en el tercer trimestre fue enviado mediante MEMORANDO No GSS - 20153410047083  del 07 de julio del 2015.
en el cuarto  trimestre fue enviado mediante MEMORANDO No GSS - 20153460004063 del 05 de Octubre del 2015.</t>
  </si>
  <si>
    <t>Durante el segundo semestre se debian formular los siguientes planes institucionales asi:
1, El Plan de Eficiencia Administrativa, el cual no fue formulado para la vigencia 2015,
2, El Plan de Fortalecimiento del SIG, no se establecieron las acciones de mejora producto de la calificacion del MECI.</t>
  </si>
  <si>
    <t>En el segundo semestre del año 2015 la Secretaria General publicaron y notificaron 1193 actos administrativos.</t>
  </si>
  <si>
    <t>En el segundo semestre del 2015 la Oficina de Secretaria General autenticaron 827 folios en 22 solicitudes.</t>
  </si>
  <si>
    <t>En el segundo semestre del 2015 fueron  actualizadas las siguientes TRD: Control Interno GIT atención al ciudadano y gestión documental,. Evidencia consignada en la carpeta 220-5202 actas comité de archivo 2015</t>
  </si>
  <si>
    <t>En el segundo semestre del 2015 fueron  actualizadas en el aplicativo orfeo las tablas de retencion documental de los procesos: Seguimiento y Evlauación Independiente, Atencion al Ususario y Gestion Documental, Gestion de Cobro.</t>
  </si>
  <si>
    <t>Durante el II semestre de 2015 se dio cumplimiento a los productos asi:
1, se dio cumplimiento a 10 transferencias documentales de 12 programadas para un cumplimiento del 83%.
2, las actividades relacionadas con DOCPLUS se encuentran cumplidas al 100% en actividades de prestamo de carpetas.
3, , Durante el II semestre no fueron aprobadas las TRD de los procesos SEI, Gestion de Cobro y Atencion al usuario y Gestion documental quedando pendiente de aprobar las de las divisiones.
4, Durante el periodo informado se debian digitalizar 1,500 unidades documentales de las cuales se digitalizo 819 por falta de personal que desempeñe la funcion, para un cumplimiento del 55%.</t>
  </si>
  <si>
    <t>Durante el segundo semestre fue remitido al proceso SEI para seguimiento los siguientes planes institucionaels asi:
PMI MEDIATE CORREO ELECTORNICO EL 8 DE JULIO Y EL 8 DE OCTUBRE DE 2015.
PMR MEDIANTE CORREO ELECTRONICO EL 8 DE JULIO Y 8 DE COTUBRE DE 2015.</t>
  </si>
  <si>
    <t>Se realizaron 13 Informes de Desempeño ya que era los funcionarios  asignados para realiza dicha labor, posteriormente quedaron dos funcionarias donde cada una presenta el informe que le corresponde, asi se evidenció en la carpeta   Gestion Documental 220-5309</t>
  </si>
  <si>
    <t>Durante el semestre el proceso no realizo ningun jornada</t>
  </si>
  <si>
    <t>El Indicador es insatisfactorio por cuanto el proceso no atendió las metas trazadas.</t>
  </si>
  <si>
    <t xml:space="preserve">Se revisaron las  carpetas de nomina de cada entidad y se pudo establecer  que se realizron 6 nominas de Pensionados de  Ferrocarriles Nacionales, 6 nominas de la Fundación San Juan de Dios y 6 nominas de Prosocial  durante el segundo semestre de 2015. </t>
  </si>
  <si>
    <t>Revisado el cuadro del Informe Consolidado de Gestión de Prestaciones Económicas se pudo establecer que fueron radicados 2260 trámites de los cuales se dio respuesta a 2209  los demás se encuentran en términos a espera del tramite final.</t>
  </si>
  <si>
    <t>En la verificaciòn realizada se pudo establacer que durante el II semestre de 2015 se realizaron 4 acuerdos que fueron: el Acuerdo 05 y 06 se realizò el 13 de Agosto de 2015 y el 07 y 08 el dìa 21 de diciembre de 2015. como consta en la carpeta de Modificaciones al  Presupuesto 2015  No.404 78 03</t>
  </si>
  <si>
    <t>Se revisaron  los recaudos correspondiente  al semestre comprendido entre Junio y Noviembre de 2015  de lo cual se pudo verificar  que la sumatoria total corresponde a 6.547 recaudos del Operador de Información SOI los cuales fueron reportados en su totalidad, lainformación se encuentra consignada en la carpeta GTE 410 5203 PLAN DE ACCION</t>
  </si>
  <si>
    <t xml:space="preserve">Se verificó que se realizan 230 conciliaciones en total discriminadas de la siguiente manera 156 Conciliaciones Bancarias y 74 conciliaciones entre procesos durante el II semestre de 2015, información asentada en la carpeta GCO 420 19 01. </t>
  </si>
  <si>
    <t>Verificada la información asentada en el PC del funcionario designado se verificó la Carpeta  de Trabajo RADICADOS DE GESTION PERSUASIVA, Hoja de Trabajo Requerimientos, donde se estableció la existencia de 16 requerimentos a deudores morosos y/o aportantes.</t>
  </si>
  <si>
    <t>Se pudo verificar que durante el II semestre dev 2015, existen 531 cobros por concepto de cuotas partes distribuidos de la siguiente manera: 489 de Ferrocarriles Nacionales y 42 que corresponden a Prosocial, adicionalmente existe evidencia que se realizaron 172 cobros al SGSSS, como consta en las carpetas 405 2604 y la 4052606.</t>
  </si>
  <si>
    <t>En la realizaciòn del seguimiento se pudo  establecer que durante el II semestre de 2015  se remitieron 4 expedientes a la Oficina Asesora Juridica ,  (Mujnicipios de Tarso, Cienaga, Quibdo y el Hospital Universitario del Valle), la cual se  evidencia  memorando COB-20154050078393 del 09/11 / 2015.</t>
  </si>
  <si>
    <t>Verificada la información asentada en el PC del funcionario designado se verificó la Carpeta  de Trabajo RADICADOS DE GESTION PERSUASIVA,  donde se estableció la existencia de 64 solicitudes recibidas por concepto de cuotas partes.</t>
  </si>
  <si>
    <t xml:space="preserve">Se evidencia en la carpeta AZ - Informes de Gestion con TRD 120-53-09 de 2015 la realización y la presentación de los 31 informes de auditorias de evaluación independientese que fueron realizados por los auditores del Grupo de Trabajo Control Interno y que fueron programadas para el I semestre. </t>
  </si>
  <si>
    <t>Se evidencia el cumplimiento del 100% del programa de Auditorias del Sistema de Gestión de Calidad mediante la carpeta AZ - Auditorias Internas 110-41-03 en la cual se encuentran debidamente archivados los informes de las respectivas auditorias de calidad ejecutadas durante el I semestre del año 2015.</t>
  </si>
  <si>
    <t>Se evidencia la publicación de los siguientes planes institucionales durante el II semestre 2015:
1) Seguimiento al Plan Estrategico Sectorial correspondiente al I semestre y III trimestre de 2015,  enviado por correo electronico oportunamente.
2) Seguimiento al Plan de Manejo de Riesgos correspondiente al II y III trimestre de 2015, el cual fue enviado por correo electronico oportunamente.
3) Seguimiento al Plan de Mejoramiento Institucional correspondiente al II y III trimestre de 2015, el cual fue enviado por correo electronico oportunamente.
4) Seguimiento a los Indicadores Estrategicos y por Proceso correspondiente al I semestre de 2015, el cual fue enviado por correo electronico oportunamente.
5) Seguimiento al Plan Anticorrupción y de Atención al Ciudadano correspondiente al periodo ABRIL - JULIO Y AGOSTO - NOVIEMBRE , el cual fue enviado por correo electronico oportunamente.
6) Seguimiento al Plan de Acción correspondiente al I semestre de 2015, el cual fue enviado por correo electronico extemporaneo.
7) Seguimiento al Plan de Fortalecimiento del SIG correspondiente al bimestre Mayo - Juinio enviado por correo electronico ooportunamente, Julio - Agosto enviado por correo electronico extemporaneo, Septiembre - Octubre enviado por corre electronico oportunamente.</t>
  </si>
  <si>
    <t>Durante el segundo semestre de 2015 fueron solicitdas a documentar por parte de control interno un total de 96 no conformidades de las cuales se encuentran pendientes de documentar 19 NC R y 7 NC P.</t>
  </si>
  <si>
    <t>se evidencia mediante SAFIX donde se realizaron 92   ingreso al almacén (5349-5440)   los cuales corresponden  a las compras de caja,  compras por Colombia compra eficiente y invitación de mínima cuantia, la cual pertenecen al segundo semestre del 2015.</t>
  </si>
  <si>
    <t>Durante el segundo semestre de 2015, se dio cumplimiento a los productos asi:                                                                                                   1, Se evidencia mediante SAFIX donde se realizaron 92   ingreso al almacén (5349-5440)   los cuales corresponden  a las compras de caja,  compras por Colombia compra eficiente y invitación de mínima cuantia, la cual pertenecen al segundo semestre del 2015.               2,En el segundo semestre de 2015 se  realizó  inventario físico  con corte a junio 2015 con Acta 002 de 2015 de fecha julio 6 de 2015 ver carpeta 230.11.01 cierre de inventarios de junio de 2015 .</t>
  </si>
  <si>
    <t xml:space="preserve">se evidencia mediante base de dato CRONOGRAGA GENERAL DE EVENTOS DE CAPACITACIÓN el desarrollo de capacitación e la cual fue brindado en una totalidad de  (68) funcionarios. De los 70 funcionario de Planta a Nivel Nacional.  </t>
  </si>
  <si>
    <t>se evidencia mediante INFORME ANUAL DE EJECUCIÓN DEL PLAN DE CAPACITACIÓN 2015 los dos Proyectos de Aprendizaje en equipo (PAE001_CODIGO DE VALORES y PAE002_LEY ESTATUTARIA DE SALUD),  obtuvieron nivel de cumplimiento 100%</t>
  </si>
  <si>
    <t>se evidencia mediante  MATRIZ NOVEDADES NÓMINA DE PLANTA FPS 2015  el tramite correspondiente al segundo senestre del 2015 con una totalidad de 276 novedades de  vacaciones, bonificación por servicios prestados, libranzas,  horas extras, entre otras, para un cumplimiento del 100%.</t>
  </si>
  <si>
    <t>se evidencia un total de 13 NOMINA DE PERSONAL, la cual fueron fueron requeridas, liquidadas y suministradas para su pago durante el trimestre.</t>
  </si>
  <si>
    <t>N/A LA MEDICION DE ESTE INDICADOR ES ANUAL</t>
  </si>
  <si>
    <t xml:space="preserve">se evidencia cumplimiento en el envio de reporte de Informe de Proceso Judiciales correspondientes al I semestre de 2015, el cual fue remitido via correo electronico el pasado 13 de Agosto del 2015 . Evidencia contemplada en la TRD 130,21,01 sin embargo, la Agencia Nacional de Defensa Juridica del Estado a travez de Circular Externa 01 del Enero 08 del  2016 comunicó a la Entidad que el informe de Gestión de Comité de Concilicion correspondiente al Segundo Semestre del 2015 debe enviarse como fecha limite el 15 de marzo del año en curso. </t>
  </si>
  <si>
    <t xml:space="preserve">Se evidencia en la carpeta 130,17,01 Conceptos Juridicos la contestación de 2 conceptos juridicos en terminos de oportunidad; asi mismo se evidencia 5   Derechos de petición, la contestacion en terminos de oportunidad  se evidencia mediante TRD 130,29,01 la clasificación de los Derechos de Petición como PQR (Peticiones Quejasy Reclamos) conforme los establece la entidad y sus respectivos expedientes virtuales.
</t>
  </si>
  <si>
    <t>N/A ESTE INDICADOR SE ENCUENTRA MAL FORMULADO CON RELACION A LAS ACTIVIDADES GENERADAS POR EL PROCESO, SE HA SOLICITADO EN VARIAS OPORTUNIDADES SU FORMULACION Y NO HA SIDO POSIBLE.</t>
  </si>
  <si>
    <t xml:space="preserve">Durante el 2do semestre de 2015, el  grado de satisfacción de los funcionarios con respecto al proceso de inducción general, fue de 100%; por cuanto, de las 27  personas que ingresaron a la entidad y diligenciaron las encuestas de evaluación de la inducción general, 27 obtuvieron  evaluación satisfactoria, es decir en el rango de 95 o más.
</t>
  </si>
  <si>
    <t xml:space="preserve">En promedio, el 100 % de los 7  funcionarios que recibieron Inducción Específica durante el primer semestre de 2015, calificaron como Excelente o Bueno el Contenido y Desarrollo de la Inducción Específica en su variable SATISFACCION DE LA INDUCCION ESPECÍFICA
</t>
  </si>
  <si>
    <t xml:space="preserve">Durante el segundo semestre de 2015 se evidencia el ingreso de 165 contratos de prestacion de servicios al SIGEP, y los  8 contratos restantes el proceso de asistencia juridica  ha gestionó ante el DAFP, a traves de correo electronico de fecha 23 de Diciembre de 2015 asesoria para el cargue masivo de contratos de prestacion de servicios y a la fecha no se ha pronunciado el DAFT ante la solicitud, dicha gestión se realizó en vista del volumento de contratos celebrados durante los meses de Noviembre y Diciembre de 2015. </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</si>
</sst>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 #,##0.00_);_([$€]\ * \(#,##0.00\);_([$€]\ * &quot;-&quot;??_);_(@_)"/>
    <numFmt numFmtId="182" formatCode="0.0000000"/>
    <numFmt numFmtId="183" formatCode="0.000000"/>
    <numFmt numFmtId="184" formatCode="0.00000"/>
    <numFmt numFmtId="185" formatCode="0.0000"/>
    <numFmt numFmtId="186" formatCode="0.000"/>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dddd\,\ dd&quot; de &quot;mmmm&quot; de &quot;yyyy"/>
    <numFmt numFmtId="193" formatCode="[$-240A]hh:mm:ss\ AM/PM"/>
    <numFmt numFmtId="194" formatCode="0.000%"/>
  </numFmts>
  <fonts count="49">
    <font>
      <sz val="11"/>
      <color theme="1"/>
      <name val="Calibri"/>
      <family val="2"/>
    </font>
    <font>
      <sz val="11"/>
      <color indexed="8"/>
      <name val="Calibri"/>
      <family val="2"/>
    </font>
    <font>
      <sz val="10"/>
      <name val="Arial"/>
      <family val="2"/>
    </font>
    <font>
      <sz val="8"/>
      <name val="Calibri"/>
      <family val="2"/>
    </font>
    <font>
      <sz val="9"/>
      <name val="Arial Narrow"/>
      <family val="2"/>
    </font>
    <font>
      <sz val="11"/>
      <name val="Arial Narrow"/>
      <family val="2"/>
    </font>
    <font>
      <sz val="11"/>
      <color indexed="8"/>
      <name val="Arial Narrow"/>
      <family val="2"/>
    </font>
    <font>
      <b/>
      <sz val="11"/>
      <color indexed="8"/>
      <name val="Arial Narrow"/>
      <family val="2"/>
    </font>
    <font>
      <sz val="11"/>
      <color indexed="10"/>
      <name val="Arial Narrow"/>
      <family val="2"/>
    </font>
    <font>
      <b/>
      <sz val="11"/>
      <name val="Arial Narrow"/>
      <family val="2"/>
    </font>
    <font>
      <b/>
      <sz val="11"/>
      <color indexed="9"/>
      <name val="Arial Narrow"/>
      <family val="2"/>
    </font>
    <font>
      <b/>
      <sz val="11"/>
      <color indexed="10"/>
      <name val="Arial Narrow"/>
      <family val="2"/>
    </font>
    <font>
      <u val="single"/>
      <sz val="7.7"/>
      <color indexed="12"/>
      <name val="Calibri"/>
      <family val="2"/>
    </font>
    <font>
      <u val="single"/>
      <sz val="7.7"/>
      <color indexed="20"/>
      <name val="Calibri"/>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8" fillId="28" borderId="1" applyNumberFormat="0" applyAlignment="0" applyProtection="0"/>
    <xf numFmtId="181"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20"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88">
    <xf numFmtId="0" fontId="0" fillId="0" borderId="0" xfId="0" applyFont="1" applyAlignment="1">
      <alignment/>
    </xf>
    <xf numFmtId="0" fontId="4" fillId="32" borderId="10" xfId="0" applyFont="1" applyFill="1" applyBorder="1" applyAlignment="1" applyProtection="1">
      <alignment horizontal="justify" vertical="center" wrapText="1"/>
      <protection locked="0"/>
    </xf>
    <xf numFmtId="0" fontId="10" fillId="33" borderId="11" xfId="0" applyFont="1" applyFill="1" applyBorder="1" applyAlignment="1" applyProtection="1">
      <alignment horizontal="center" vertical="center" wrapText="1"/>
      <protection/>
    </xf>
    <xf numFmtId="0" fontId="9" fillId="10" borderId="11" xfId="0" applyFont="1" applyFill="1" applyBorder="1" applyAlignment="1" applyProtection="1">
      <alignment horizontal="center" vertical="center" wrapText="1"/>
      <protection/>
    </xf>
    <xf numFmtId="0" fontId="5" fillId="4" borderId="11" xfId="0" applyFont="1" applyFill="1" applyBorder="1" applyAlignment="1" applyProtection="1">
      <alignment horizontal="center" vertical="center" wrapText="1"/>
      <protection/>
    </xf>
    <xf numFmtId="0" fontId="9" fillId="4" borderId="11" xfId="0" applyFont="1" applyFill="1" applyBorder="1" applyAlignment="1" applyProtection="1">
      <alignment horizontal="center" vertical="center" wrapText="1"/>
      <protection/>
    </xf>
    <xf numFmtId="0" fontId="9" fillId="4" borderId="11" xfId="99" applyFont="1" applyFill="1" applyBorder="1" applyAlignment="1" applyProtection="1">
      <alignment horizontal="center" vertical="center" wrapText="1"/>
      <protection/>
    </xf>
    <xf numFmtId="0" fontId="5" fillId="4" borderId="11" xfId="99" applyFont="1" applyFill="1" applyBorder="1" applyAlignment="1" applyProtection="1">
      <alignment horizontal="center" vertical="center" wrapText="1"/>
      <protection/>
    </xf>
    <xf numFmtId="9" fontId="5" fillId="4" borderId="11" xfId="0" applyNumberFormat="1" applyFont="1" applyFill="1" applyBorder="1" applyAlignment="1" applyProtection="1">
      <alignment horizontal="center" vertical="center" wrapText="1"/>
      <protection/>
    </xf>
    <xf numFmtId="0" fontId="6" fillId="4" borderId="11" xfId="0" applyFont="1" applyFill="1" applyBorder="1" applyAlignment="1" applyProtection="1">
      <alignment horizontal="center" vertical="center"/>
      <protection locked="0"/>
    </xf>
    <xf numFmtId="0" fontId="5" fillId="4" borderId="11" xfId="0" applyNumberFormat="1" applyFont="1" applyFill="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7" fillId="4" borderId="11" xfId="94" applyFont="1" applyFill="1" applyBorder="1" applyAlignment="1" applyProtection="1">
      <alignment horizontal="center" vertical="center" wrapText="1"/>
      <protection/>
    </xf>
    <xf numFmtId="0" fontId="5" fillId="4" borderId="11" xfId="0" applyFont="1" applyFill="1" applyBorder="1" applyAlignment="1" applyProtection="1">
      <alignment horizontal="justify" vertical="center" wrapText="1"/>
      <protection locked="0"/>
    </xf>
    <xf numFmtId="0" fontId="5" fillId="9" borderId="11" xfId="0" applyFont="1" applyFill="1" applyBorder="1" applyAlignment="1" applyProtection="1">
      <alignment horizontal="center" vertical="center" wrapText="1"/>
      <protection/>
    </xf>
    <xf numFmtId="0" fontId="9" fillId="9" borderId="11" xfId="0"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protection/>
    </xf>
    <xf numFmtId="0" fontId="6" fillId="9" borderId="11" xfId="0" applyFont="1" applyFill="1" applyBorder="1" applyAlignment="1" applyProtection="1">
      <alignment horizontal="center" vertical="center"/>
      <protection locked="0"/>
    </xf>
    <xf numFmtId="0" fontId="5" fillId="9" borderId="11" xfId="90" applyNumberFormat="1" applyFont="1" applyFill="1" applyBorder="1" applyAlignment="1" applyProtection="1">
      <alignment horizontal="center" vertical="center" wrapText="1"/>
      <protection locked="0"/>
    </xf>
    <xf numFmtId="49" fontId="5" fillId="34" borderId="11" xfId="0" applyNumberFormat="1"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protection locked="0"/>
    </xf>
    <xf numFmtId="0" fontId="5" fillId="34" borderId="11" xfId="90" applyFont="1" applyFill="1" applyBorder="1" applyAlignment="1" applyProtection="1">
      <alignment horizontal="justify" vertical="center" wrapText="1"/>
      <protection locked="0"/>
    </xf>
    <xf numFmtId="0" fontId="5" fillId="34" borderId="11" xfId="90" applyFont="1" applyFill="1" applyBorder="1" applyAlignment="1" applyProtection="1">
      <alignment horizontal="center" vertical="center" wrapText="1"/>
      <protection locked="0"/>
    </xf>
    <xf numFmtId="0" fontId="9" fillId="35"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9"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protection/>
    </xf>
    <xf numFmtId="9" fontId="5" fillId="13" borderId="11" xfId="0" applyNumberFormat="1" applyFont="1" applyFill="1" applyBorder="1" applyAlignment="1" applyProtection="1">
      <alignment horizontal="center" vertical="center"/>
      <protection/>
    </xf>
    <xf numFmtId="0" fontId="6" fillId="13" borderId="11" xfId="0" applyFont="1" applyFill="1" applyBorder="1" applyAlignment="1" applyProtection="1">
      <alignment horizontal="center" vertical="center"/>
      <protection locked="0"/>
    </xf>
    <xf numFmtId="0" fontId="5" fillId="13" borderId="11" xfId="0" applyNumberFormat="1" applyFont="1" applyFill="1" applyBorder="1" applyAlignment="1" applyProtection="1">
      <alignment horizontal="justify" vertical="center" wrapText="1"/>
      <protection locked="0"/>
    </xf>
    <xf numFmtId="0" fontId="5" fillId="13" borderId="11" xfId="0" applyNumberFormat="1" applyFont="1" applyFill="1" applyBorder="1" applyAlignment="1" applyProtection="1">
      <alignment horizontal="center" vertical="center" wrapText="1"/>
      <protection locked="0"/>
    </xf>
    <xf numFmtId="0" fontId="9" fillId="36" borderId="11" xfId="0"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wrapText="1"/>
      <protection/>
    </xf>
    <xf numFmtId="0" fontId="9" fillId="37" borderId="11" xfId="0" applyFont="1" applyFill="1" applyBorder="1" applyAlignment="1" applyProtection="1">
      <alignment horizontal="center" vertical="center" wrapText="1"/>
      <protection/>
    </xf>
    <xf numFmtId="9" fontId="5" fillId="37" borderId="11" xfId="0" applyNumberFormat="1"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wrapText="1"/>
      <protection/>
    </xf>
    <xf numFmtId="0" fontId="9"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protection/>
    </xf>
    <xf numFmtId="9" fontId="5" fillId="38" borderId="11" xfId="0"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protection locked="0"/>
    </xf>
    <xf numFmtId="0" fontId="6" fillId="38" borderId="11" xfId="0" applyFont="1" applyFill="1" applyBorder="1" applyAlignment="1" applyProtection="1">
      <alignment horizontal="justify" vertical="center" wrapText="1"/>
      <protection locked="0"/>
    </xf>
    <xf numFmtId="0" fontId="6" fillId="38" borderId="11" xfId="0" applyFont="1" applyFill="1" applyBorder="1" applyAlignment="1" applyProtection="1">
      <alignment horizontal="center" vertical="center" wrapText="1"/>
      <protection locked="0"/>
    </xf>
    <xf numFmtId="0" fontId="5" fillId="8" borderId="11" xfId="0" applyFont="1" applyFill="1" applyBorder="1" applyAlignment="1" applyProtection="1">
      <alignment horizontal="center" vertical="center" wrapText="1"/>
      <protection/>
    </xf>
    <xf numFmtId="0" fontId="9" fillId="8" borderId="11" xfId="0" applyFont="1" applyFill="1" applyBorder="1" applyAlignment="1" applyProtection="1">
      <alignment horizontal="center" vertical="center" wrapText="1"/>
      <protection/>
    </xf>
    <xf numFmtId="0" fontId="5" fillId="8" borderId="11" xfId="0" applyFont="1" applyFill="1" applyBorder="1" applyAlignment="1" applyProtection="1">
      <alignment horizontal="center" vertical="center"/>
      <protection/>
    </xf>
    <xf numFmtId="9" fontId="5" fillId="8" borderId="11" xfId="0" applyNumberFormat="1" applyFont="1" applyFill="1" applyBorder="1" applyAlignment="1" applyProtection="1">
      <alignment horizontal="center" vertical="center" wrapText="1"/>
      <protection/>
    </xf>
    <xf numFmtId="0" fontId="6" fillId="8" borderId="11" xfId="0" applyFont="1" applyFill="1" applyBorder="1" applyAlignment="1" applyProtection="1">
      <alignment horizontal="center" vertical="center"/>
      <protection locked="0"/>
    </xf>
    <xf numFmtId="0" fontId="5" fillId="39" borderId="11" xfId="0" applyFont="1" applyFill="1" applyBorder="1" applyAlignment="1" applyProtection="1">
      <alignment horizontal="center" vertical="center"/>
      <protection/>
    </xf>
    <xf numFmtId="0" fontId="5" fillId="8" borderId="11" xfId="0" applyFont="1" applyFill="1" applyBorder="1" applyAlignment="1" applyProtection="1">
      <alignment horizontal="center" vertical="center"/>
      <protection locked="0"/>
    </xf>
    <xf numFmtId="0" fontId="5" fillId="8" borderId="11" xfId="0" applyFont="1" applyFill="1" applyBorder="1" applyAlignment="1" applyProtection="1">
      <alignment horizontal="justify" vertical="center" wrapText="1"/>
      <protection locked="0"/>
    </xf>
    <xf numFmtId="0" fontId="5" fillId="8" borderId="11" xfId="0" applyFont="1" applyFill="1" applyBorder="1" applyAlignment="1" applyProtection="1">
      <alignment horizontal="center" vertical="center" wrapText="1"/>
      <protection locked="0"/>
    </xf>
    <xf numFmtId="9" fontId="5" fillId="37" borderId="11" xfId="0" applyNumberFormat="1" applyFont="1" applyFill="1" applyBorder="1" applyAlignment="1" applyProtection="1">
      <alignment horizontal="center" vertical="center"/>
      <protection/>
    </xf>
    <xf numFmtId="0" fontId="5" fillId="37" borderId="11" xfId="90" applyNumberFormat="1" applyFont="1" applyFill="1" applyBorder="1" applyAlignment="1" applyProtection="1">
      <alignment horizontal="center" vertical="center" wrapText="1"/>
      <protection locked="0"/>
    </xf>
    <xf numFmtId="0" fontId="5" fillId="37" borderId="11" xfId="99" applyFont="1" applyFill="1" applyBorder="1" applyAlignment="1" applyProtection="1">
      <alignment horizontal="center" vertical="center" wrapText="1"/>
      <protection/>
    </xf>
    <xf numFmtId="49" fontId="9" fillId="34"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protection/>
    </xf>
    <xf numFmtId="0" fontId="6" fillId="12"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wrapText="1"/>
      <protection/>
    </xf>
    <xf numFmtId="0" fontId="9" fillId="7" borderId="11" xfId="0" applyFont="1" applyFill="1" applyBorder="1" applyAlignment="1" applyProtection="1">
      <alignment horizontal="center" vertical="center" wrapText="1"/>
      <protection/>
    </xf>
    <xf numFmtId="0" fontId="5" fillId="7" borderId="11" xfId="0" applyFont="1" applyFill="1" applyBorder="1" applyAlignment="1" applyProtection="1">
      <alignment horizontal="center" vertical="center"/>
      <protection/>
    </xf>
    <xf numFmtId="9" fontId="5" fillId="7" borderId="11" xfId="0" applyNumberFormat="1" applyFont="1" applyFill="1" applyBorder="1" applyAlignment="1" applyProtection="1">
      <alignment horizontal="center" vertical="center"/>
      <protection/>
    </xf>
    <xf numFmtId="0" fontId="6" fillId="7" borderId="11" xfId="0" applyFont="1" applyFill="1" applyBorder="1" applyAlignment="1" applyProtection="1">
      <alignment horizontal="center" vertical="center"/>
      <protection locked="0"/>
    </xf>
    <xf numFmtId="0" fontId="5" fillId="7" borderId="11" xfId="0" applyNumberFormat="1" applyFont="1" applyFill="1" applyBorder="1" applyAlignment="1" applyProtection="1">
      <alignment horizontal="justify" vertical="center" wrapText="1"/>
      <protection locked="0"/>
    </xf>
    <xf numFmtId="0" fontId="5" fillId="7" borderId="11"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justify" vertical="center" wrapText="1"/>
      <protection locked="0"/>
    </xf>
    <xf numFmtId="0" fontId="5" fillId="40" borderId="11" xfId="0" applyFont="1" applyFill="1" applyBorder="1" applyAlignment="1" applyProtection="1">
      <alignment horizontal="center" vertical="center" wrapText="1"/>
      <protection/>
    </xf>
    <xf numFmtId="0" fontId="9"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protection/>
    </xf>
    <xf numFmtId="9" fontId="5" fillId="40" borderId="11" xfId="0" applyNumberFormat="1" applyFont="1" applyFill="1" applyBorder="1" applyAlignment="1" applyProtection="1">
      <alignment horizontal="center" vertical="center"/>
      <protection/>
    </xf>
    <xf numFmtId="0" fontId="6" fillId="40" borderId="11" xfId="0" applyFont="1" applyFill="1" applyBorder="1" applyAlignment="1" applyProtection="1">
      <alignment horizontal="center" vertical="center"/>
      <protection locked="0"/>
    </xf>
    <xf numFmtId="0" fontId="5" fillId="12" borderId="11" xfId="90" applyFont="1" applyFill="1" applyBorder="1" applyAlignment="1" applyProtection="1">
      <alignment horizontal="center" vertical="center" wrapText="1"/>
      <protection locked="0"/>
    </xf>
    <xf numFmtId="0" fontId="5" fillId="41" borderId="11" xfId="0" applyFont="1" applyFill="1" applyBorder="1" applyAlignment="1" applyProtection="1">
      <alignment horizontal="center" vertical="center" wrapText="1"/>
      <protection/>
    </xf>
    <xf numFmtId="0" fontId="9" fillId="41" borderId="11" xfId="0" applyFont="1" applyFill="1" applyBorder="1" applyAlignment="1" applyProtection="1">
      <alignment horizontal="center" vertical="center" wrapText="1"/>
      <protection/>
    </xf>
    <xf numFmtId="0" fontId="5" fillId="41" borderId="11" xfId="0" applyFont="1" applyFill="1" applyBorder="1" applyAlignment="1" applyProtection="1">
      <alignment horizontal="center" vertical="center"/>
      <protection/>
    </xf>
    <xf numFmtId="9" fontId="5" fillId="41" borderId="11" xfId="0" applyNumberFormat="1" applyFont="1" applyFill="1" applyBorder="1" applyAlignment="1" applyProtection="1">
      <alignment horizontal="center" vertical="center"/>
      <protection/>
    </xf>
    <xf numFmtId="0" fontId="6" fillId="41" borderId="11" xfId="0" applyFont="1" applyFill="1" applyBorder="1" applyAlignment="1" applyProtection="1">
      <alignment horizontal="center" vertical="center"/>
      <protection locked="0"/>
    </xf>
    <xf numFmtId="0" fontId="5" fillId="41" borderId="11" xfId="0" applyFont="1" applyFill="1" applyBorder="1" applyAlignment="1" applyProtection="1">
      <alignment horizontal="justify" vertical="center" wrapText="1"/>
      <protection locked="0"/>
    </xf>
    <xf numFmtId="0" fontId="5" fillId="41" borderId="11" xfId="0" applyFont="1" applyFill="1" applyBorder="1" applyAlignment="1" applyProtection="1">
      <alignment horizontal="center" vertical="center" wrapText="1"/>
      <protection locked="0"/>
    </xf>
    <xf numFmtId="0" fontId="5" fillId="42" borderId="11" xfId="0" applyFont="1" applyFill="1" applyBorder="1" applyAlignment="1" applyProtection="1">
      <alignment horizontal="center" vertical="center" wrapText="1"/>
      <protection/>
    </xf>
    <xf numFmtId="0" fontId="9" fillId="42" borderId="11" xfId="0" applyFont="1" applyFill="1" applyBorder="1" applyAlignment="1" applyProtection="1">
      <alignment horizontal="center" vertical="center" wrapText="1"/>
      <protection/>
    </xf>
    <xf numFmtId="9" fontId="5" fillId="42" borderId="11" xfId="0" applyNumberFormat="1" applyFont="1" applyFill="1" applyBorder="1" applyAlignment="1" applyProtection="1">
      <alignment horizontal="center" vertical="center"/>
      <protection/>
    </xf>
    <xf numFmtId="0" fontId="6" fillId="42" borderId="11" xfId="0" applyFont="1" applyFill="1" applyBorder="1" applyAlignment="1" applyProtection="1">
      <alignment horizontal="center" vertical="center"/>
      <protection locked="0"/>
    </xf>
    <xf numFmtId="0" fontId="5" fillId="42" borderId="11" xfId="0" applyFont="1" applyFill="1" applyBorder="1" applyAlignment="1" applyProtection="1">
      <alignment horizontal="center" vertical="center"/>
      <protection/>
    </xf>
    <xf numFmtId="0" fontId="5" fillId="43" borderId="11" xfId="0" applyFont="1" applyFill="1" applyBorder="1" applyAlignment="1" applyProtection="1">
      <alignment horizontal="center" vertical="center" wrapText="1"/>
      <protection/>
    </xf>
    <xf numFmtId="0" fontId="5" fillId="43" borderId="11" xfId="0" applyFont="1" applyFill="1" applyBorder="1" applyAlignment="1" applyProtection="1">
      <alignment horizontal="center" vertical="center"/>
      <protection/>
    </xf>
    <xf numFmtId="9" fontId="5" fillId="43" borderId="11" xfId="0" applyNumberFormat="1" applyFont="1" applyFill="1" applyBorder="1" applyAlignment="1" applyProtection="1">
      <alignment horizontal="center" vertical="center"/>
      <protection/>
    </xf>
    <xf numFmtId="0" fontId="6" fillId="43" borderId="11" xfId="0" applyFont="1" applyFill="1" applyBorder="1" applyAlignment="1" applyProtection="1">
      <alignment horizontal="center" vertical="center"/>
      <protection locked="0"/>
    </xf>
    <xf numFmtId="0" fontId="5" fillId="43" borderId="11" xfId="0" applyFont="1" applyFill="1" applyBorder="1" applyAlignment="1" applyProtection="1">
      <alignment horizontal="justify" vertical="center" wrapText="1"/>
      <protection locked="0"/>
    </xf>
    <xf numFmtId="0" fontId="5" fillId="43" borderId="11" xfId="90" applyFont="1" applyFill="1" applyBorder="1" applyAlignment="1" applyProtection="1">
      <alignment horizontal="center" vertical="center" wrapText="1"/>
      <protection locked="0"/>
    </xf>
    <xf numFmtId="0" fontId="5" fillId="44" borderId="11" xfId="0" applyFont="1" applyFill="1" applyBorder="1" applyAlignment="1" applyProtection="1">
      <alignment horizontal="center" vertical="center" wrapText="1"/>
      <protection/>
    </xf>
    <xf numFmtId="0" fontId="5" fillId="44" borderId="11" xfId="0" applyFont="1" applyFill="1" applyBorder="1" applyAlignment="1" applyProtection="1">
      <alignment horizontal="center" vertical="center"/>
      <protection/>
    </xf>
    <xf numFmtId="9" fontId="5" fillId="44" borderId="11" xfId="0" applyNumberFormat="1"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protection locked="0"/>
    </xf>
    <xf numFmtId="0" fontId="5" fillId="44" borderId="11" xfId="90" applyFont="1" applyFill="1" applyBorder="1" applyAlignment="1" applyProtection="1">
      <alignment horizontal="center" vertical="center" wrapText="1"/>
      <protection locked="0"/>
    </xf>
    <xf numFmtId="0" fontId="9" fillId="44"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9" fontId="5" fillId="40" borderId="11" xfId="0" applyNumberFormat="1" applyFont="1" applyFill="1" applyBorder="1" applyAlignment="1" applyProtection="1">
      <alignment horizontal="center" vertical="center" wrapText="1"/>
      <protection/>
    </xf>
    <xf numFmtId="0" fontId="5" fillId="40" borderId="11" xfId="90" applyFont="1" applyFill="1" applyBorder="1" applyAlignment="1" applyProtection="1">
      <alignment horizontal="justify" vertical="center" wrapText="1"/>
      <protection locked="0"/>
    </xf>
    <xf numFmtId="0" fontId="5" fillId="40" borderId="11" xfId="90" applyFont="1" applyFill="1" applyBorder="1" applyAlignment="1" applyProtection="1">
      <alignment horizontal="center" vertical="center" wrapText="1"/>
      <protection locked="0"/>
    </xf>
    <xf numFmtId="9" fontId="5" fillId="34" borderId="11" xfId="0" applyNumberFormat="1" applyFont="1" applyFill="1" applyBorder="1" applyAlignment="1" applyProtection="1">
      <alignment horizontal="center" vertical="center" wrapText="1"/>
      <protection/>
    </xf>
    <xf numFmtId="0" fontId="47" fillId="0" borderId="0" xfId="0" applyFont="1" applyAlignment="1" applyProtection="1">
      <alignment/>
      <protection/>
    </xf>
    <xf numFmtId="3" fontId="9" fillId="32" borderId="11" xfId="0" applyNumberFormat="1" applyFont="1" applyFill="1" applyBorder="1" applyAlignment="1" applyProtection="1">
      <alignment horizontal="center" vertical="center" wrapText="1"/>
      <protection/>
    </xf>
    <xf numFmtId="9" fontId="9" fillId="32" borderId="11" xfId="110" applyFont="1" applyFill="1" applyBorder="1" applyAlignment="1" applyProtection="1">
      <alignment horizontal="center" vertical="center" wrapText="1"/>
      <protection/>
    </xf>
    <xf numFmtId="0" fontId="5" fillId="0" borderId="0" xfId="0" applyFont="1" applyAlignment="1" applyProtection="1">
      <alignment/>
      <protection/>
    </xf>
    <xf numFmtId="0" fontId="6" fillId="44" borderId="11" xfId="0"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wrapText="1"/>
      <protection/>
    </xf>
    <xf numFmtId="0" fontId="6" fillId="40" borderId="11" xfId="0" applyFont="1" applyFill="1" applyBorder="1" applyAlignment="1" applyProtection="1">
      <alignment horizontal="center" vertical="center"/>
      <protection/>
    </xf>
    <xf numFmtId="0" fontId="6" fillId="40" borderId="11" xfId="0" applyFont="1" applyFill="1" applyBorder="1" applyAlignment="1" applyProtection="1">
      <alignment horizontal="center" vertical="center" wrapText="1"/>
      <protection/>
    </xf>
    <xf numFmtId="0" fontId="48" fillId="0" borderId="0" xfId="0"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47" fillId="0" borderId="0" xfId="0" applyFont="1" applyBorder="1" applyAlignment="1" applyProtection="1">
      <alignment/>
      <protection/>
    </xf>
    <xf numFmtId="0" fontId="11" fillId="0" borderId="0" xfId="0" applyFont="1" applyAlignment="1" applyProtection="1">
      <alignment/>
      <protection/>
    </xf>
    <xf numFmtId="0" fontId="9" fillId="0" borderId="0" xfId="0" applyFont="1" applyAlignment="1" applyProtection="1">
      <alignment/>
      <protection/>
    </xf>
    <xf numFmtId="0" fontId="8" fillId="45" borderId="0" xfId="0" applyFont="1" applyFill="1" applyAlignment="1" applyProtection="1">
      <alignment/>
      <protection/>
    </xf>
    <xf numFmtId="0" fontId="47" fillId="45" borderId="0" xfId="0" applyFont="1" applyFill="1" applyAlignment="1" applyProtection="1">
      <alignment/>
      <protection/>
    </xf>
    <xf numFmtId="0" fontId="5" fillId="43" borderId="11" xfId="0" applyFont="1" applyFill="1" applyBorder="1" applyAlignment="1" applyProtection="1">
      <alignment horizontal="center" vertical="center" wrapText="1"/>
      <protection locked="0"/>
    </xf>
    <xf numFmtId="0" fontId="5" fillId="38" borderId="11" xfId="0" applyFont="1" applyFill="1" applyBorder="1" applyAlignment="1" applyProtection="1">
      <alignment horizontal="justify" vertical="center" wrapText="1"/>
      <protection locked="0"/>
    </xf>
    <xf numFmtId="0" fontId="6" fillId="42" borderId="11" xfId="0" applyFont="1" applyFill="1" applyBorder="1" applyAlignment="1" applyProtection="1">
      <alignment horizontal="justify" vertical="center"/>
      <protection locked="0"/>
    </xf>
    <xf numFmtId="0" fontId="5" fillId="44" borderId="11" xfId="90" applyFont="1" applyFill="1" applyBorder="1" applyAlignment="1" applyProtection="1">
      <alignment horizontal="justify" vertical="center" wrapText="1"/>
      <protection locked="0"/>
    </xf>
    <xf numFmtId="0" fontId="5" fillId="12" borderId="11" xfId="0" applyFont="1" applyFill="1" applyBorder="1" applyAlignment="1" applyProtection="1">
      <alignment horizontal="center" vertical="center" wrapText="1"/>
      <protection/>
    </xf>
    <xf numFmtId="49" fontId="5" fillId="12" borderId="11" xfId="0" applyNumberFormat="1" applyFont="1" applyFill="1" applyBorder="1" applyAlignment="1" applyProtection="1">
      <alignment horizontal="center" vertical="center"/>
      <protection/>
    </xf>
    <xf numFmtId="0" fontId="9"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protection/>
    </xf>
    <xf numFmtId="9" fontId="5" fillId="12"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justify" vertical="center" wrapText="1"/>
      <protection locked="0"/>
    </xf>
    <xf numFmtId="0" fontId="9" fillId="43" borderId="11" xfId="0" applyFont="1" applyFill="1" applyBorder="1" applyAlignment="1" applyProtection="1">
      <alignment horizontal="center" vertical="center" wrapText="1"/>
      <protection/>
    </xf>
    <xf numFmtId="9" fontId="5" fillId="8" borderId="11" xfId="110" applyFont="1" applyFill="1" applyBorder="1" applyAlignment="1" applyProtection="1">
      <alignment horizontal="center" vertical="center" wrapText="1"/>
      <protection/>
    </xf>
    <xf numFmtId="9" fontId="5" fillId="38" borderId="11" xfId="110" applyFont="1" applyFill="1" applyBorder="1" applyAlignment="1" applyProtection="1">
      <alignment horizontal="center" vertical="center" wrapText="1"/>
      <protection/>
    </xf>
    <xf numFmtId="9" fontId="5" fillId="38" borderId="11" xfId="110" applyNumberFormat="1" applyFont="1" applyFill="1" applyBorder="1" applyAlignment="1" applyProtection="1">
      <alignment horizontal="center" vertical="center" wrapText="1"/>
      <protection/>
    </xf>
    <xf numFmtId="9" fontId="5" fillId="4" borderId="11" xfId="110" applyFont="1" applyFill="1" applyBorder="1" applyAlignment="1" applyProtection="1">
      <alignment horizontal="center" vertical="center" wrapText="1"/>
      <protection/>
    </xf>
    <xf numFmtId="9" fontId="5" fillId="4" borderId="11" xfId="110" applyNumberFormat="1" applyFont="1" applyFill="1" applyBorder="1" applyAlignment="1" applyProtection="1">
      <alignment horizontal="center" vertical="center" wrapText="1"/>
      <protection/>
    </xf>
    <xf numFmtId="9" fontId="5" fillId="37" borderId="11" xfId="110" applyFont="1" applyFill="1" applyBorder="1" applyAlignment="1" applyProtection="1">
      <alignment horizontal="center" vertical="center" wrapText="1"/>
      <protection/>
    </xf>
    <xf numFmtId="9" fontId="5" fillId="37" borderId="11" xfId="110" applyNumberFormat="1" applyFont="1" applyFill="1" applyBorder="1" applyAlignment="1" applyProtection="1">
      <alignment horizontal="center" vertical="center" wrapText="1"/>
      <protection/>
    </xf>
    <xf numFmtId="9" fontId="5" fillId="34" borderId="11" xfId="110" applyFont="1" applyFill="1" applyBorder="1" applyAlignment="1" applyProtection="1">
      <alignment horizontal="center" vertical="center" wrapText="1"/>
      <protection/>
    </xf>
    <xf numFmtId="9" fontId="5" fillId="34" borderId="11" xfId="110" applyNumberFormat="1" applyFont="1" applyFill="1" applyBorder="1" applyAlignment="1" applyProtection="1">
      <alignment horizontal="center" vertical="center" wrapText="1"/>
      <protection/>
    </xf>
    <xf numFmtId="9" fontId="5" fillId="7" borderId="11" xfId="110" applyFont="1" applyFill="1" applyBorder="1" applyAlignment="1" applyProtection="1">
      <alignment horizontal="center" vertical="center" wrapText="1"/>
      <protection/>
    </xf>
    <xf numFmtId="9" fontId="5" fillId="7" borderId="11" xfId="110" applyNumberFormat="1" applyFont="1" applyFill="1" applyBorder="1" applyAlignment="1" applyProtection="1">
      <alignment horizontal="center" vertical="center" wrapText="1"/>
      <protection/>
    </xf>
    <xf numFmtId="9" fontId="5" fillId="12" borderId="11" xfId="110" applyFont="1" applyFill="1" applyBorder="1" applyAlignment="1" applyProtection="1">
      <alignment horizontal="center" vertical="center" wrapText="1"/>
      <protection/>
    </xf>
    <xf numFmtId="9" fontId="5" fillId="12" borderId="11" xfId="110" applyNumberFormat="1" applyFont="1" applyFill="1" applyBorder="1" applyAlignment="1" applyProtection="1">
      <alignment horizontal="center" vertical="center" wrapText="1"/>
      <protection/>
    </xf>
    <xf numFmtId="9" fontId="5" fillId="41" borderId="11" xfId="110" applyFont="1" applyFill="1" applyBorder="1" applyAlignment="1" applyProtection="1">
      <alignment horizontal="center" vertical="center" wrapText="1"/>
      <protection/>
    </xf>
    <xf numFmtId="9" fontId="5" fillId="41" borderId="11" xfId="110" applyNumberFormat="1" applyFont="1" applyFill="1" applyBorder="1" applyAlignment="1" applyProtection="1">
      <alignment horizontal="center" vertical="center" wrapText="1"/>
      <protection/>
    </xf>
    <xf numFmtId="9" fontId="5" fillId="13" borderId="11" xfId="110" applyFont="1" applyFill="1" applyBorder="1" applyAlignment="1" applyProtection="1">
      <alignment horizontal="center" vertical="center" wrapText="1"/>
      <protection/>
    </xf>
    <xf numFmtId="9" fontId="6" fillId="13" borderId="11" xfId="0" applyNumberFormat="1" applyFont="1" applyFill="1" applyBorder="1" applyAlignment="1" applyProtection="1">
      <alignment horizontal="center" vertical="center"/>
      <protection/>
    </xf>
    <xf numFmtId="9" fontId="5" fillId="42" borderId="11" xfId="110" applyFont="1" applyFill="1" applyBorder="1" applyAlignment="1" applyProtection="1">
      <alignment horizontal="center" vertical="center" wrapText="1"/>
      <protection/>
    </xf>
    <xf numFmtId="9" fontId="6" fillId="42" borderId="11" xfId="0" applyNumberFormat="1" applyFont="1" applyFill="1" applyBorder="1" applyAlignment="1" applyProtection="1">
      <alignment horizontal="center" vertical="center"/>
      <protection/>
    </xf>
    <xf numFmtId="9" fontId="5" fillId="43" borderId="11" xfId="110" applyFont="1" applyFill="1" applyBorder="1" applyAlignment="1" applyProtection="1">
      <alignment horizontal="center" vertical="center" wrapText="1"/>
      <protection/>
    </xf>
    <xf numFmtId="9" fontId="6" fillId="43" borderId="11" xfId="0" applyNumberFormat="1" applyFont="1" applyFill="1" applyBorder="1" applyAlignment="1" applyProtection="1">
      <alignment horizontal="center" vertical="center"/>
      <protection/>
    </xf>
    <xf numFmtId="9" fontId="5" fillId="44" borderId="11" xfId="110" applyFont="1" applyFill="1" applyBorder="1" applyAlignment="1" applyProtection="1">
      <alignment horizontal="center" vertical="center" wrapText="1"/>
      <protection/>
    </xf>
    <xf numFmtId="9" fontId="6" fillId="44" borderId="11" xfId="0" applyNumberFormat="1" applyFont="1" applyFill="1" applyBorder="1" applyAlignment="1" applyProtection="1">
      <alignment horizontal="center" vertical="center"/>
      <protection/>
    </xf>
    <xf numFmtId="9" fontId="5" fillId="40" borderId="11" xfId="110" applyFont="1" applyFill="1" applyBorder="1" applyAlignment="1" applyProtection="1">
      <alignment horizontal="center" vertical="center" wrapText="1"/>
      <protection/>
    </xf>
    <xf numFmtId="9" fontId="6" fillId="40" borderId="11" xfId="0" applyNumberFormat="1" applyFont="1" applyFill="1" applyBorder="1" applyAlignment="1" applyProtection="1">
      <alignment horizontal="center" vertical="center"/>
      <protection/>
    </xf>
    <xf numFmtId="9" fontId="5" fillId="9" borderId="11" xfId="110" applyFont="1" applyFill="1" applyBorder="1" applyAlignment="1" applyProtection="1">
      <alignment horizontal="center" vertical="center" wrapText="1"/>
      <protection/>
    </xf>
    <xf numFmtId="9" fontId="6" fillId="9" borderId="11" xfId="0" applyNumberFormat="1" applyFont="1" applyFill="1" applyBorder="1" applyAlignment="1" applyProtection="1">
      <alignment horizontal="center" vertical="center"/>
      <protection/>
    </xf>
    <xf numFmtId="0" fontId="6" fillId="42" borderId="11" xfId="0" applyFont="1" applyFill="1" applyBorder="1" applyAlignment="1" applyProtection="1">
      <alignment horizontal="center" vertical="center" wrapText="1"/>
      <protection locked="0"/>
    </xf>
    <xf numFmtId="9" fontId="47" fillId="0" borderId="0" xfId="0" applyNumberFormat="1" applyFont="1" applyAlignment="1" applyProtection="1">
      <alignment/>
      <protection/>
    </xf>
    <xf numFmtId="0" fontId="5" fillId="37" borderId="11" xfId="91" applyFont="1" applyFill="1" applyBorder="1" applyAlignment="1" applyProtection="1">
      <alignment horizontal="justify" vertical="center" wrapText="1"/>
      <protection locked="0"/>
    </xf>
    <xf numFmtId="0" fontId="5" fillId="37" borderId="11" xfId="91" applyFont="1" applyFill="1" applyBorder="1" applyAlignment="1" applyProtection="1">
      <alignment horizontal="justify" vertical="center"/>
      <protection locked="0"/>
    </xf>
    <xf numFmtId="0" fontId="5" fillId="41" borderId="11" xfId="91" applyFont="1" applyFill="1" applyBorder="1" applyAlignment="1" applyProtection="1">
      <alignment horizontal="center" vertical="center" wrapText="1"/>
      <protection locked="0"/>
    </xf>
    <xf numFmtId="0" fontId="5" fillId="41" borderId="11" xfId="91" applyFont="1" applyFill="1" applyBorder="1" applyAlignment="1" applyProtection="1">
      <alignment horizontal="justify" vertical="center" wrapText="1"/>
      <protection locked="0"/>
    </xf>
    <xf numFmtId="0" fontId="5" fillId="13" borderId="11" xfId="91" applyNumberFormat="1" applyFont="1" applyFill="1" applyBorder="1" applyAlignment="1" applyProtection="1">
      <alignment horizontal="justify" vertical="center" wrapText="1"/>
      <protection locked="0"/>
    </xf>
    <xf numFmtId="0" fontId="5" fillId="9" borderId="11" xfId="91" applyNumberFormat="1" applyFont="1" applyFill="1" applyBorder="1" applyAlignment="1" applyProtection="1">
      <alignment horizontal="justify" vertical="center" wrapText="1"/>
      <protection locked="0"/>
    </xf>
    <xf numFmtId="0" fontId="5" fillId="9" borderId="11" xfId="91" applyNumberFormat="1" applyFont="1" applyFill="1" applyBorder="1" applyAlignment="1" applyProtection="1">
      <alignment horizontal="justify" vertical="center"/>
      <protection locked="0"/>
    </xf>
    <xf numFmtId="0" fontId="47" fillId="9" borderId="11" xfId="91" applyNumberFormat="1" applyFont="1" applyFill="1" applyBorder="1" applyAlignment="1" applyProtection="1">
      <alignment horizontal="justify" vertical="center" wrapText="1"/>
      <protection locked="0"/>
    </xf>
    <xf numFmtId="0" fontId="5" fillId="12" borderId="11" xfId="91" applyFont="1" applyFill="1" applyBorder="1" applyAlignment="1" applyProtection="1">
      <alignment horizontal="justify" vertical="center" wrapText="1"/>
      <protection locked="0"/>
    </xf>
    <xf numFmtId="0" fontId="5" fillId="12" borderId="11" xfId="91" applyNumberFormat="1" applyFont="1" applyFill="1" applyBorder="1" applyAlignment="1" applyProtection="1">
      <alignment horizontal="center" vertical="center" wrapText="1"/>
      <protection locked="0"/>
    </xf>
    <xf numFmtId="0" fontId="6" fillId="42" borderId="11" xfId="0" applyFont="1" applyFill="1" applyBorder="1" applyAlignment="1" applyProtection="1">
      <alignment horizontal="justify" vertical="center" wrapText="1"/>
      <protection locked="0"/>
    </xf>
    <xf numFmtId="0" fontId="9" fillId="43" borderId="11" xfId="0" applyFont="1" applyFill="1" applyBorder="1" applyAlignment="1" applyProtection="1">
      <alignment horizontal="center" vertical="center" wrapText="1"/>
      <protection/>
    </xf>
    <xf numFmtId="0" fontId="9" fillId="45" borderId="11" xfId="74" applyFont="1" applyFill="1" applyBorder="1" applyAlignment="1" applyProtection="1">
      <alignment horizontal="center" vertical="center"/>
      <protection/>
    </xf>
    <xf numFmtId="0" fontId="14" fillId="45" borderId="11" xfId="74" applyFont="1" applyFill="1" applyBorder="1" applyAlignment="1" applyProtection="1">
      <alignment horizontal="center" vertical="center"/>
      <protection/>
    </xf>
    <xf numFmtId="0" fontId="9" fillId="45" borderId="12" xfId="74" applyFont="1" applyFill="1" applyBorder="1" applyAlignment="1" applyProtection="1">
      <alignment horizontal="center" wrapText="1"/>
      <protection/>
    </xf>
    <xf numFmtId="0" fontId="9" fillId="45" borderId="13" xfId="74" applyFont="1" applyFill="1" applyBorder="1" applyAlignment="1" applyProtection="1">
      <alignment horizontal="center" wrapText="1"/>
      <protection/>
    </xf>
    <xf numFmtId="0" fontId="9" fillId="45" borderId="14" xfId="74" applyFont="1" applyFill="1" applyBorder="1" applyAlignment="1" applyProtection="1">
      <alignment horizontal="center" wrapText="1"/>
      <protection/>
    </xf>
    <xf numFmtId="0" fontId="9" fillId="45" borderId="15" xfId="74" applyFont="1" applyFill="1" applyBorder="1" applyAlignment="1" applyProtection="1">
      <alignment horizontal="center" wrapText="1"/>
      <protection/>
    </xf>
    <xf numFmtId="0" fontId="9" fillId="45" borderId="0" xfId="74" applyFont="1" applyFill="1" applyBorder="1" applyAlignment="1" applyProtection="1">
      <alignment horizontal="center" wrapText="1"/>
      <protection/>
    </xf>
    <xf numFmtId="0" fontId="9" fillId="45" borderId="16" xfId="74" applyFont="1" applyFill="1" applyBorder="1" applyAlignment="1" applyProtection="1">
      <alignment horizontal="center" wrapText="1"/>
      <protection/>
    </xf>
    <xf numFmtId="0" fontId="9" fillId="45" borderId="17" xfId="74" applyFont="1" applyFill="1" applyBorder="1" applyAlignment="1" applyProtection="1">
      <alignment horizontal="center" wrapText="1"/>
      <protection/>
    </xf>
    <xf numFmtId="0" fontId="9" fillId="45" borderId="18" xfId="74" applyFont="1" applyFill="1" applyBorder="1" applyAlignment="1" applyProtection="1">
      <alignment horizontal="center" wrapText="1"/>
      <protection/>
    </xf>
    <xf numFmtId="0" fontId="9" fillId="45" borderId="19" xfId="74" applyFont="1" applyFill="1" applyBorder="1" applyAlignment="1" applyProtection="1">
      <alignment horizontal="center" wrapText="1"/>
      <protection/>
    </xf>
    <xf numFmtId="0" fontId="9" fillId="45" borderId="20" xfId="74" applyFont="1" applyFill="1" applyBorder="1" applyAlignment="1" applyProtection="1">
      <alignment horizontal="center" vertical="center"/>
      <protection/>
    </xf>
    <xf numFmtId="0" fontId="9" fillId="45" borderId="21" xfId="74" applyFont="1" applyFill="1" applyBorder="1" applyAlignment="1" applyProtection="1">
      <alignment horizontal="center" vertical="center"/>
      <protection/>
    </xf>
    <xf numFmtId="0" fontId="9" fillId="45" borderId="22" xfId="74" applyFont="1" applyFill="1" applyBorder="1" applyAlignment="1" applyProtection="1">
      <alignment horizontal="center" vertical="center"/>
      <protection/>
    </xf>
    <xf numFmtId="0" fontId="9" fillId="43" borderId="20" xfId="0" applyFont="1" applyFill="1" applyBorder="1" applyAlignment="1" applyProtection="1">
      <alignment horizontal="center" vertical="center" wrapText="1"/>
      <protection/>
    </xf>
    <xf numFmtId="0" fontId="9" fillId="43" borderId="21" xfId="0" applyFont="1" applyFill="1" applyBorder="1" applyAlignment="1" applyProtection="1">
      <alignment horizontal="center" vertical="center" wrapText="1"/>
      <protection/>
    </xf>
    <xf numFmtId="0" fontId="9" fillId="43" borderId="22" xfId="0" applyFont="1" applyFill="1" applyBorder="1" applyAlignment="1" applyProtection="1">
      <alignment horizontal="center" vertical="center" wrapText="1"/>
      <protection/>
    </xf>
  </cellXfs>
  <cellStyles count="1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10" xfId="52"/>
    <cellStyle name="Millares 11" xfId="53"/>
    <cellStyle name="Millares 12" xfId="54"/>
    <cellStyle name="Millares 13" xfId="55"/>
    <cellStyle name="Millares 14" xfId="56"/>
    <cellStyle name="Millares 2" xfId="57"/>
    <cellStyle name="Millares 3" xfId="58"/>
    <cellStyle name="Millares 4" xfId="59"/>
    <cellStyle name="Millares 5" xfId="60"/>
    <cellStyle name="Millares 6" xfId="61"/>
    <cellStyle name="Millares 7" xfId="62"/>
    <cellStyle name="Millares 8" xfId="63"/>
    <cellStyle name="Millares 9" xfId="64"/>
    <cellStyle name="Currency" xfId="65"/>
    <cellStyle name="Currency [0]" xfId="66"/>
    <cellStyle name="Neutral" xfId="67"/>
    <cellStyle name="Normal 10" xfId="68"/>
    <cellStyle name="Normal 11" xfId="69"/>
    <cellStyle name="Normal 12" xfId="70"/>
    <cellStyle name="Normal 13" xfId="71"/>
    <cellStyle name="Normal 14" xfId="72"/>
    <cellStyle name="Normal 15" xfId="73"/>
    <cellStyle name="Normal 2" xfId="74"/>
    <cellStyle name="Normal 2 10" xfId="75"/>
    <cellStyle name="Normal 2 11" xfId="76"/>
    <cellStyle name="Normal 2 12" xfId="77"/>
    <cellStyle name="Normal 2 13" xfId="78"/>
    <cellStyle name="Normal 2 14" xfId="79"/>
    <cellStyle name="Normal 2 15" xfId="80"/>
    <cellStyle name="Normal 2 2" xfId="81"/>
    <cellStyle name="Normal 2 3" xfId="82"/>
    <cellStyle name="Normal 2 4" xfId="83"/>
    <cellStyle name="Normal 2 5" xfId="84"/>
    <cellStyle name="Normal 2 6" xfId="85"/>
    <cellStyle name="Normal 2 7" xfId="86"/>
    <cellStyle name="Normal 2 8" xfId="87"/>
    <cellStyle name="Normal 2 9" xfId="88"/>
    <cellStyle name="Normal 3" xfId="89"/>
    <cellStyle name="Normal 4" xfId="90"/>
    <cellStyle name="Normal 4 2" xfId="91"/>
    <cellStyle name="Normal 4_Hoja1" xfId="92"/>
    <cellStyle name="Normal 5" xfId="93"/>
    <cellStyle name="Normal 6" xfId="94"/>
    <cellStyle name="Normal 6 2" xfId="95"/>
    <cellStyle name="Normal 6_Hoja1" xfId="96"/>
    <cellStyle name="Normal 7" xfId="97"/>
    <cellStyle name="Normal 8" xfId="98"/>
    <cellStyle name="Normal 9" xfId="99"/>
    <cellStyle name="Normal 9 2" xfId="100"/>
    <cellStyle name="Normal 9_Hoja1" xfId="101"/>
    <cellStyle name="Notas" xfId="102"/>
    <cellStyle name="Percent" xfId="103"/>
    <cellStyle name="Porcentual 10" xfId="104"/>
    <cellStyle name="Porcentual 11" xfId="105"/>
    <cellStyle name="Porcentual 12" xfId="106"/>
    <cellStyle name="Porcentual 13" xfId="107"/>
    <cellStyle name="Porcentual 14" xfId="108"/>
    <cellStyle name="Porcentual 15" xfId="109"/>
    <cellStyle name="Porcentual 2" xfId="110"/>
    <cellStyle name="Porcentual 2 2" xfId="111"/>
    <cellStyle name="Porcentual 3" xfId="112"/>
    <cellStyle name="Porcentual 4" xfId="113"/>
    <cellStyle name="Porcentual 5" xfId="114"/>
    <cellStyle name="Porcentual 6" xfId="115"/>
    <cellStyle name="Porcentual 7" xfId="116"/>
    <cellStyle name="Porcentual 8" xfId="117"/>
    <cellStyle name="Porcentual 9" xfId="118"/>
    <cellStyle name="Salida" xfId="119"/>
    <cellStyle name="Texto de advertencia" xfId="120"/>
    <cellStyle name="Texto explicativo" xfId="121"/>
    <cellStyle name="Título" xfId="122"/>
    <cellStyle name="Título 2" xfId="123"/>
    <cellStyle name="Título 3" xfId="124"/>
    <cellStyle name="Total" xfId="125"/>
  </cellStyles>
  <dxfs count="39">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ont>
        <color auto="1"/>
      </font>
      <fill>
        <patternFill>
          <bgColor rgb="FFFF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2047875</xdr:colOff>
      <xdr:row>0</xdr:row>
      <xdr:rowOff>161925</xdr:rowOff>
    </xdr:from>
    <xdr:to>
      <xdr:col>18</xdr:col>
      <xdr:colOff>3143250</xdr:colOff>
      <xdr:row>2</xdr:row>
      <xdr:rowOff>428625</xdr:rowOff>
    </xdr:to>
    <xdr:pic>
      <xdr:nvPicPr>
        <xdr:cNvPr id="1" name="1 Imagen"/>
        <xdr:cNvPicPr preferRelativeResize="1">
          <a:picLocks noChangeAspect="1"/>
        </xdr:cNvPicPr>
      </xdr:nvPicPr>
      <xdr:blipFill>
        <a:blip r:embed="rId1"/>
        <a:srcRect l="7722" t="34483" r="7437" b="38160"/>
        <a:stretch>
          <a:fillRect/>
        </a:stretch>
      </xdr:blipFill>
      <xdr:spPr>
        <a:xfrm>
          <a:off x="25031700" y="161925"/>
          <a:ext cx="5419725" cy="1285875"/>
        </a:xfrm>
        <a:prstGeom prst="rect">
          <a:avLst/>
        </a:prstGeom>
        <a:noFill/>
        <a:ln w="9525" cmpd="sng">
          <a:noFill/>
        </a:ln>
      </xdr:spPr>
    </xdr:pic>
    <xdr:clientData/>
  </xdr:twoCellAnchor>
  <xdr:twoCellAnchor>
    <xdr:from>
      <xdr:col>0</xdr:col>
      <xdr:colOff>1114425</xdr:colOff>
      <xdr:row>0</xdr:row>
      <xdr:rowOff>66675</xdr:rowOff>
    </xdr:from>
    <xdr:to>
      <xdr:col>3</xdr:col>
      <xdr:colOff>838200</xdr:colOff>
      <xdr:row>1</xdr:row>
      <xdr:rowOff>514350</xdr:rowOff>
    </xdr:to>
    <xdr:pic>
      <xdr:nvPicPr>
        <xdr:cNvPr id="2" name="Picture 267" descr="LOGOFPS1"/>
        <xdr:cNvPicPr preferRelativeResize="1">
          <a:picLocks noChangeAspect="1"/>
        </xdr:cNvPicPr>
      </xdr:nvPicPr>
      <xdr:blipFill>
        <a:blip r:embed="rId2"/>
        <a:stretch>
          <a:fillRect/>
        </a:stretch>
      </xdr:blipFill>
      <xdr:spPr>
        <a:xfrm>
          <a:off x="1114425" y="66675"/>
          <a:ext cx="35814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5"/>
  <sheetViews>
    <sheetView tabSelected="1" zoomScale="60" zoomScaleNormal="60" zoomScalePageLayoutView="0" workbookViewId="0" topLeftCell="F1">
      <pane ySplit="6" topLeftCell="A43" activePane="bottomLeft" state="frozen"/>
      <selection pane="topLeft" activeCell="I1" sqref="I1"/>
      <selection pane="bottomLeft" activeCell="R43" sqref="R43"/>
    </sheetView>
  </sheetViews>
  <sheetFormatPr defaultColWidth="11.421875" defaultRowHeight="15"/>
  <cols>
    <col min="1" max="1" width="27.7109375" style="102" customWidth="1"/>
    <col min="2" max="2" width="16.421875" style="102" customWidth="1"/>
    <col min="3" max="3" width="13.7109375" style="102" customWidth="1"/>
    <col min="4" max="4" width="30.57421875" style="102" customWidth="1"/>
    <col min="5" max="5" width="36.57421875" style="111" customWidth="1"/>
    <col min="6" max="6" width="17.57421875" style="102" customWidth="1"/>
    <col min="7" max="7" width="18.7109375" style="102" customWidth="1"/>
    <col min="8" max="8" width="9.140625" style="102" customWidth="1"/>
    <col min="9" max="9" width="17.8515625" style="102" customWidth="1"/>
    <col min="10" max="10" width="21.57421875" style="102" customWidth="1"/>
    <col min="11" max="11" width="18.28125" style="102" customWidth="1"/>
    <col min="12" max="12" width="18.421875" style="102" customWidth="1"/>
    <col min="13" max="13" width="19.8515625" style="102" customWidth="1"/>
    <col min="14" max="14" width="21.421875" style="102" customWidth="1"/>
    <col min="15" max="15" width="18.57421875" style="102" customWidth="1"/>
    <col min="16" max="16" width="12.421875" style="102" customWidth="1"/>
    <col min="17" max="17" width="25.8515625" style="102" customWidth="1"/>
    <col min="18" max="18" width="64.8515625" style="102" customWidth="1"/>
    <col min="19" max="19" width="54.8515625" style="102" customWidth="1"/>
    <col min="20" max="20" width="17.7109375" style="102" customWidth="1"/>
    <col min="21" max="22" width="11.421875" style="102" customWidth="1"/>
    <col min="23" max="23" width="13.00390625" style="102" bestFit="1" customWidth="1"/>
    <col min="24" max="16384" width="11.421875" style="102" customWidth="1"/>
  </cols>
  <sheetData>
    <row r="1" spans="1:20" ht="37.5" customHeight="1">
      <c r="A1" s="173" t="s">
        <v>201</v>
      </c>
      <c r="B1" s="174"/>
      <c r="C1" s="174"/>
      <c r="D1" s="175"/>
      <c r="E1" s="172" t="s">
        <v>21</v>
      </c>
      <c r="F1" s="172"/>
      <c r="G1" s="172"/>
      <c r="H1" s="172"/>
      <c r="I1" s="172"/>
      <c r="J1" s="172"/>
      <c r="K1" s="172"/>
      <c r="L1" s="172"/>
      <c r="M1" s="172"/>
      <c r="N1" s="172"/>
      <c r="O1" s="172"/>
      <c r="P1" s="172"/>
      <c r="Q1" s="172"/>
      <c r="R1" s="171"/>
      <c r="S1" s="171"/>
      <c r="T1" s="171"/>
    </row>
    <row r="2" spans="1:20" ht="42.75" customHeight="1">
      <c r="A2" s="176"/>
      <c r="B2" s="177"/>
      <c r="C2" s="177"/>
      <c r="D2" s="178"/>
      <c r="E2" s="172" t="s">
        <v>21</v>
      </c>
      <c r="F2" s="172"/>
      <c r="G2" s="172"/>
      <c r="H2" s="172"/>
      <c r="I2" s="172"/>
      <c r="J2" s="172"/>
      <c r="K2" s="172"/>
      <c r="L2" s="172"/>
      <c r="M2" s="172"/>
      <c r="N2" s="172"/>
      <c r="O2" s="172"/>
      <c r="P2" s="172"/>
      <c r="Q2" s="172"/>
      <c r="R2" s="171"/>
      <c r="S2" s="171"/>
      <c r="T2" s="171"/>
    </row>
    <row r="3" spans="1:20" ht="38.25" customHeight="1">
      <c r="A3" s="179"/>
      <c r="B3" s="180"/>
      <c r="C3" s="180"/>
      <c r="D3" s="181"/>
      <c r="E3" s="172"/>
      <c r="F3" s="172"/>
      <c r="G3" s="172"/>
      <c r="H3" s="172"/>
      <c r="I3" s="172"/>
      <c r="J3" s="172"/>
      <c r="K3" s="172"/>
      <c r="L3" s="172"/>
      <c r="M3" s="172"/>
      <c r="N3" s="172"/>
      <c r="O3" s="172"/>
      <c r="P3" s="172"/>
      <c r="Q3" s="172"/>
      <c r="R3" s="171"/>
      <c r="S3" s="171"/>
      <c r="T3" s="171"/>
    </row>
    <row r="4" spans="1:20" ht="24" customHeight="1">
      <c r="A4" s="182" t="s">
        <v>68</v>
      </c>
      <c r="B4" s="183"/>
      <c r="C4" s="183"/>
      <c r="D4" s="184"/>
      <c r="E4" s="171" t="s">
        <v>22</v>
      </c>
      <c r="F4" s="171"/>
      <c r="G4" s="171"/>
      <c r="H4" s="171"/>
      <c r="I4" s="171"/>
      <c r="J4" s="171"/>
      <c r="K4" s="171" t="s">
        <v>69</v>
      </c>
      <c r="L4" s="171"/>
      <c r="M4" s="171"/>
      <c r="N4" s="171"/>
      <c r="O4" s="171"/>
      <c r="P4" s="171"/>
      <c r="Q4" s="171"/>
      <c r="R4" s="171" t="s">
        <v>19</v>
      </c>
      <c r="S4" s="171"/>
      <c r="T4" s="171"/>
    </row>
    <row r="5" spans="1:20" ht="23.25" customHeight="1">
      <c r="A5" s="185" t="s">
        <v>0</v>
      </c>
      <c r="B5" s="186"/>
      <c r="C5" s="186"/>
      <c r="D5" s="186"/>
      <c r="E5" s="186"/>
      <c r="F5" s="186"/>
      <c r="G5" s="186"/>
      <c r="H5" s="187"/>
      <c r="I5" s="170" t="s">
        <v>1</v>
      </c>
      <c r="J5" s="170"/>
      <c r="K5" s="170"/>
      <c r="L5" s="170"/>
      <c r="M5" s="170" t="s">
        <v>2</v>
      </c>
      <c r="N5" s="170"/>
      <c r="O5" s="170"/>
      <c r="P5" s="170"/>
      <c r="Q5" s="170"/>
      <c r="R5" s="170"/>
      <c r="S5" s="170"/>
      <c r="T5" s="170"/>
    </row>
    <row r="6" spans="1:20" ht="102.75" customHeight="1">
      <c r="A6" s="129" t="s">
        <v>18</v>
      </c>
      <c r="B6" s="129" t="s">
        <v>3</v>
      </c>
      <c r="C6" s="129" t="s">
        <v>4</v>
      </c>
      <c r="D6" s="129" t="s">
        <v>5</v>
      </c>
      <c r="E6" s="129" t="s">
        <v>6</v>
      </c>
      <c r="F6" s="129" t="s">
        <v>7</v>
      </c>
      <c r="G6" s="129" t="s">
        <v>20</v>
      </c>
      <c r="H6" s="129" t="s">
        <v>8</v>
      </c>
      <c r="I6" s="2" t="s">
        <v>9</v>
      </c>
      <c r="J6" s="32" t="s">
        <v>10</v>
      </c>
      <c r="K6" s="24" t="s">
        <v>11</v>
      </c>
      <c r="L6" s="3" t="s">
        <v>12</v>
      </c>
      <c r="M6" s="103" t="s">
        <v>13</v>
      </c>
      <c r="N6" s="103" t="s">
        <v>14</v>
      </c>
      <c r="O6" s="104" t="s">
        <v>15</v>
      </c>
      <c r="P6" s="104" t="s">
        <v>135</v>
      </c>
      <c r="Q6" s="129" t="s">
        <v>16</v>
      </c>
      <c r="R6" s="129" t="s">
        <v>17</v>
      </c>
      <c r="S6" s="129" t="s">
        <v>76</v>
      </c>
      <c r="T6" s="129" t="s">
        <v>77</v>
      </c>
    </row>
    <row r="7" spans="1:20" ht="285.75" customHeight="1">
      <c r="A7" s="44" t="s">
        <v>23</v>
      </c>
      <c r="B7" s="44" t="s">
        <v>24</v>
      </c>
      <c r="C7" s="44" t="s">
        <v>157</v>
      </c>
      <c r="D7" s="45" t="s">
        <v>156</v>
      </c>
      <c r="E7" s="44" t="s">
        <v>158</v>
      </c>
      <c r="F7" s="49">
        <v>5</v>
      </c>
      <c r="G7" s="44" t="s">
        <v>26</v>
      </c>
      <c r="H7" s="47">
        <v>1</v>
      </c>
      <c r="I7" s="44" t="s">
        <v>87</v>
      </c>
      <c r="J7" s="44" t="s">
        <v>88</v>
      </c>
      <c r="K7" s="44" t="s">
        <v>89</v>
      </c>
      <c r="L7" s="44" t="s">
        <v>90</v>
      </c>
      <c r="M7" s="48">
        <v>0</v>
      </c>
      <c r="N7" s="48">
        <v>2</v>
      </c>
      <c r="O7" s="130">
        <f>M7/N7</f>
        <v>0</v>
      </c>
      <c r="P7" s="130">
        <f>(O7/H7)</f>
        <v>0</v>
      </c>
      <c r="Q7" s="3" t="str">
        <f>IF(O7&gt;=95%,$L$6,IF(O7&gt;=70%,$K$6,IF(O7&gt;=50%,$J$6,IF(O7&lt;50%,$I$6,"ojo"))))</f>
        <v>INSATISFACTORIO</v>
      </c>
      <c r="R7" s="51" t="s">
        <v>206</v>
      </c>
      <c r="S7" s="51" t="s">
        <v>261</v>
      </c>
      <c r="T7" s="52" t="s">
        <v>251</v>
      </c>
    </row>
    <row r="8" spans="1:20" ht="256.5" customHeight="1">
      <c r="A8" s="44" t="s">
        <v>23</v>
      </c>
      <c r="B8" s="44" t="s">
        <v>24</v>
      </c>
      <c r="C8" s="44" t="s">
        <v>25</v>
      </c>
      <c r="D8" s="45" t="s">
        <v>79</v>
      </c>
      <c r="E8" s="44" t="s">
        <v>159</v>
      </c>
      <c r="F8" s="46">
        <v>4</v>
      </c>
      <c r="G8" s="44" t="s">
        <v>26</v>
      </c>
      <c r="H8" s="47">
        <v>1</v>
      </c>
      <c r="I8" s="44" t="s">
        <v>87</v>
      </c>
      <c r="J8" s="44" t="s">
        <v>88</v>
      </c>
      <c r="K8" s="44" t="s">
        <v>89</v>
      </c>
      <c r="L8" s="44" t="s">
        <v>90</v>
      </c>
      <c r="M8" s="50">
        <v>3</v>
      </c>
      <c r="N8" s="50">
        <v>4</v>
      </c>
      <c r="O8" s="130">
        <f aca="true" t="shared" si="0" ref="O8:O20">M8/N8</f>
        <v>0.75</v>
      </c>
      <c r="P8" s="130">
        <f>(O8/H8)</f>
        <v>0.75</v>
      </c>
      <c r="Q8" s="3" t="str">
        <f aca="true" t="shared" si="1" ref="Q8:Q55">IF(O8&gt;=95%,$L$6,IF(O8&gt;=70%,$K$6,IF(O8&gt;=50%,$J$6,IF(O8&lt;50%,$I$6,"ojo"))))</f>
        <v>ACEPTABLE</v>
      </c>
      <c r="R8" s="51" t="s">
        <v>235</v>
      </c>
      <c r="S8" s="51" t="s">
        <v>255</v>
      </c>
      <c r="T8" s="52" t="s">
        <v>251</v>
      </c>
    </row>
    <row r="9" spans="1:20" ht="187.5" customHeight="1">
      <c r="A9" s="44" t="s">
        <v>23</v>
      </c>
      <c r="B9" s="44" t="s">
        <v>24</v>
      </c>
      <c r="C9" s="44" t="s">
        <v>202</v>
      </c>
      <c r="D9" s="45" t="s">
        <v>203</v>
      </c>
      <c r="E9" s="44" t="s">
        <v>204</v>
      </c>
      <c r="F9" s="46">
        <v>1</v>
      </c>
      <c r="G9" s="44" t="s">
        <v>26</v>
      </c>
      <c r="H9" s="47">
        <v>1</v>
      </c>
      <c r="I9" s="44" t="s">
        <v>87</v>
      </c>
      <c r="J9" s="44" t="s">
        <v>88</v>
      </c>
      <c r="K9" s="44" t="s">
        <v>89</v>
      </c>
      <c r="L9" s="44" t="s">
        <v>90</v>
      </c>
      <c r="M9" s="50">
        <v>1</v>
      </c>
      <c r="N9" s="50">
        <v>1</v>
      </c>
      <c r="O9" s="130">
        <f t="shared" si="0"/>
        <v>1</v>
      </c>
      <c r="P9" s="130">
        <f>(O9/H9)</f>
        <v>1</v>
      </c>
      <c r="Q9" s="3" t="str">
        <f t="shared" si="1"/>
        <v>SATISFACTORIO</v>
      </c>
      <c r="R9" s="51" t="s">
        <v>205</v>
      </c>
      <c r="S9" s="51" t="s">
        <v>205</v>
      </c>
      <c r="T9" s="52" t="s">
        <v>251</v>
      </c>
    </row>
    <row r="10" spans="1:20" ht="142.5" customHeight="1">
      <c r="A10" s="37" t="s">
        <v>78</v>
      </c>
      <c r="B10" s="37" t="s">
        <v>24</v>
      </c>
      <c r="C10" s="37" t="s">
        <v>160</v>
      </c>
      <c r="D10" s="38" t="s">
        <v>96</v>
      </c>
      <c r="E10" s="37" t="s">
        <v>164</v>
      </c>
      <c r="F10" s="39">
        <v>18</v>
      </c>
      <c r="G10" s="37" t="s">
        <v>26</v>
      </c>
      <c r="H10" s="40">
        <v>1</v>
      </c>
      <c r="I10" s="37" t="s">
        <v>87</v>
      </c>
      <c r="J10" s="37" t="s">
        <v>88</v>
      </c>
      <c r="K10" s="37" t="s">
        <v>89</v>
      </c>
      <c r="L10" s="37" t="s">
        <v>90</v>
      </c>
      <c r="M10" s="41">
        <v>13</v>
      </c>
      <c r="N10" s="41">
        <v>13</v>
      </c>
      <c r="O10" s="131">
        <f t="shared" si="0"/>
        <v>1</v>
      </c>
      <c r="P10" s="132">
        <f>O10/H10</f>
        <v>1</v>
      </c>
      <c r="Q10" s="3" t="str">
        <f t="shared" si="1"/>
        <v>SATISFACTORIO</v>
      </c>
      <c r="R10" s="120" t="s">
        <v>207</v>
      </c>
      <c r="S10" s="42" t="s">
        <v>268</v>
      </c>
      <c r="T10" s="43" t="s">
        <v>252</v>
      </c>
    </row>
    <row r="11" spans="1:20" ht="104.25" customHeight="1">
      <c r="A11" s="37" t="s">
        <v>78</v>
      </c>
      <c r="B11" s="37" t="s">
        <v>51</v>
      </c>
      <c r="C11" s="37" t="s">
        <v>161</v>
      </c>
      <c r="D11" s="38" t="s">
        <v>91</v>
      </c>
      <c r="E11" s="37" t="s">
        <v>95</v>
      </c>
      <c r="F11" s="39">
        <v>1</v>
      </c>
      <c r="G11" s="37" t="s">
        <v>26</v>
      </c>
      <c r="H11" s="40">
        <v>1</v>
      </c>
      <c r="I11" s="37" t="s">
        <v>87</v>
      </c>
      <c r="J11" s="37" t="s">
        <v>88</v>
      </c>
      <c r="K11" s="37" t="s">
        <v>89</v>
      </c>
      <c r="L11" s="37" t="s">
        <v>90</v>
      </c>
      <c r="M11" s="41">
        <v>0</v>
      </c>
      <c r="N11" s="41">
        <v>1</v>
      </c>
      <c r="O11" s="131">
        <f t="shared" si="0"/>
        <v>0</v>
      </c>
      <c r="P11" s="132">
        <f>O11/H11</f>
        <v>0</v>
      </c>
      <c r="Q11" s="3" t="str">
        <f t="shared" si="1"/>
        <v>INSATISFACTORIO</v>
      </c>
      <c r="R11" s="120" t="s">
        <v>269</v>
      </c>
      <c r="S11" s="42" t="s">
        <v>270</v>
      </c>
      <c r="T11" s="43" t="s">
        <v>252</v>
      </c>
    </row>
    <row r="12" spans="1:20" ht="150.75" customHeight="1">
      <c r="A12" s="37" t="s">
        <v>78</v>
      </c>
      <c r="B12" s="37" t="s">
        <v>24</v>
      </c>
      <c r="C12" s="37" t="s">
        <v>162</v>
      </c>
      <c r="D12" s="38" t="s">
        <v>92</v>
      </c>
      <c r="E12" s="37" t="s">
        <v>94</v>
      </c>
      <c r="F12" s="39">
        <v>2</v>
      </c>
      <c r="G12" s="37" t="s">
        <v>26</v>
      </c>
      <c r="H12" s="40">
        <v>1</v>
      </c>
      <c r="I12" s="37" t="s">
        <v>87</v>
      </c>
      <c r="J12" s="37" t="s">
        <v>88</v>
      </c>
      <c r="K12" s="37" t="s">
        <v>89</v>
      </c>
      <c r="L12" s="37" t="s">
        <v>90</v>
      </c>
      <c r="M12" s="41">
        <v>2</v>
      </c>
      <c r="N12" s="41">
        <v>2</v>
      </c>
      <c r="O12" s="131">
        <f t="shared" si="0"/>
        <v>1</v>
      </c>
      <c r="P12" s="132">
        <f>O12/H12</f>
        <v>1</v>
      </c>
      <c r="Q12" s="3" t="str">
        <f t="shared" si="1"/>
        <v>SATISFACTORIO</v>
      </c>
      <c r="R12" s="120" t="s">
        <v>208</v>
      </c>
      <c r="S12" s="120" t="s">
        <v>208</v>
      </c>
      <c r="T12" s="43" t="s">
        <v>252</v>
      </c>
    </row>
    <row r="13" spans="1:20" ht="194.25" customHeight="1">
      <c r="A13" s="37" t="s">
        <v>78</v>
      </c>
      <c r="B13" s="37" t="s">
        <v>24</v>
      </c>
      <c r="C13" s="37" t="s">
        <v>163</v>
      </c>
      <c r="D13" s="38" t="s">
        <v>93</v>
      </c>
      <c r="E13" s="37" t="s">
        <v>146</v>
      </c>
      <c r="F13" s="39">
        <v>2</v>
      </c>
      <c r="G13" s="37" t="s">
        <v>26</v>
      </c>
      <c r="H13" s="40">
        <v>1</v>
      </c>
      <c r="I13" s="37" t="s">
        <v>87</v>
      </c>
      <c r="J13" s="37" t="s">
        <v>88</v>
      </c>
      <c r="K13" s="37" t="s">
        <v>89</v>
      </c>
      <c r="L13" s="37" t="s">
        <v>90</v>
      </c>
      <c r="M13" s="41">
        <v>2</v>
      </c>
      <c r="N13" s="41">
        <v>2</v>
      </c>
      <c r="O13" s="131">
        <f t="shared" si="0"/>
        <v>1</v>
      </c>
      <c r="P13" s="132">
        <f>O13/H13</f>
        <v>1</v>
      </c>
      <c r="Q13" s="3" t="str">
        <f t="shared" si="1"/>
        <v>SATISFACTORIO</v>
      </c>
      <c r="R13" s="120" t="s">
        <v>209</v>
      </c>
      <c r="S13" s="120" t="s">
        <v>209</v>
      </c>
      <c r="T13" s="43" t="s">
        <v>252</v>
      </c>
    </row>
    <row r="14" spans="1:20" ht="180" customHeight="1">
      <c r="A14" s="4" t="s">
        <v>28</v>
      </c>
      <c r="B14" s="4" t="s">
        <v>24</v>
      </c>
      <c r="C14" s="4" t="s">
        <v>58</v>
      </c>
      <c r="D14" s="6" t="s">
        <v>129</v>
      </c>
      <c r="E14" s="7" t="s">
        <v>130</v>
      </c>
      <c r="F14" s="4">
        <v>2</v>
      </c>
      <c r="G14" s="4" t="s">
        <v>26</v>
      </c>
      <c r="H14" s="8">
        <v>1</v>
      </c>
      <c r="I14" s="4" t="s">
        <v>87</v>
      </c>
      <c r="J14" s="4" t="s">
        <v>88</v>
      </c>
      <c r="K14" s="4" t="s">
        <v>89</v>
      </c>
      <c r="L14" s="4" t="s">
        <v>90</v>
      </c>
      <c r="M14" s="9">
        <v>2</v>
      </c>
      <c r="N14" s="9">
        <v>2</v>
      </c>
      <c r="O14" s="133">
        <f t="shared" si="0"/>
        <v>1</v>
      </c>
      <c r="P14" s="134">
        <f aca="true" t="shared" si="2" ref="P14:P27">O14/H14</f>
        <v>1</v>
      </c>
      <c r="Q14" s="3" t="str">
        <f t="shared" si="1"/>
        <v>SATISFACTORIO</v>
      </c>
      <c r="R14" s="10" t="s">
        <v>210</v>
      </c>
      <c r="S14" s="10" t="s">
        <v>260</v>
      </c>
      <c r="T14" s="11" t="s">
        <v>251</v>
      </c>
    </row>
    <row r="15" spans="1:20" ht="409.5" customHeight="1">
      <c r="A15" s="4" t="s">
        <v>28</v>
      </c>
      <c r="B15" s="4" t="s">
        <v>24</v>
      </c>
      <c r="C15" s="4" t="s">
        <v>59</v>
      </c>
      <c r="D15" s="5" t="s">
        <v>57</v>
      </c>
      <c r="E15" s="4" t="s">
        <v>145</v>
      </c>
      <c r="F15" s="4" t="s">
        <v>36</v>
      </c>
      <c r="G15" s="4" t="s">
        <v>26</v>
      </c>
      <c r="H15" s="8">
        <v>0.95</v>
      </c>
      <c r="I15" s="4" t="s">
        <v>87</v>
      </c>
      <c r="J15" s="4" t="s">
        <v>88</v>
      </c>
      <c r="K15" s="4" t="s">
        <v>89</v>
      </c>
      <c r="L15" s="4" t="s">
        <v>90</v>
      </c>
      <c r="M15" s="9">
        <f>418+451</f>
        <v>869</v>
      </c>
      <c r="N15" s="9">
        <f>425+451</f>
        <v>876</v>
      </c>
      <c r="O15" s="133">
        <f t="shared" si="0"/>
        <v>0.9920091324200914</v>
      </c>
      <c r="P15" s="134">
        <f t="shared" si="2"/>
        <v>1.0442201393895698</v>
      </c>
      <c r="Q15" s="3" t="str">
        <f t="shared" si="1"/>
        <v>SATISFACTORIO</v>
      </c>
      <c r="R15" s="13" t="s">
        <v>241</v>
      </c>
      <c r="S15" s="10" t="s">
        <v>257</v>
      </c>
      <c r="T15" s="11" t="s">
        <v>251</v>
      </c>
    </row>
    <row r="16" spans="1:20" ht="89.25" customHeight="1">
      <c r="A16" s="4" t="s">
        <v>28</v>
      </c>
      <c r="B16" s="4" t="s">
        <v>27</v>
      </c>
      <c r="C16" s="4" t="s">
        <v>131</v>
      </c>
      <c r="D16" s="5" t="s">
        <v>165</v>
      </c>
      <c r="E16" s="7" t="s">
        <v>147</v>
      </c>
      <c r="F16" s="4" t="s">
        <v>36</v>
      </c>
      <c r="G16" s="4" t="s">
        <v>26</v>
      </c>
      <c r="H16" s="8">
        <v>0.95</v>
      </c>
      <c r="I16" s="4" t="s">
        <v>87</v>
      </c>
      <c r="J16" s="4" t="s">
        <v>88</v>
      </c>
      <c r="K16" s="4" t="s">
        <v>89</v>
      </c>
      <c r="L16" s="4" t="s">
        <v>90</v>
      </c>
      <c r="M16" s="9">
        <v>6317</v>
      </c>
      <c r="N16" s="9">
        <v>6317</v>
      </c>
      <c r="O16" s="133">
        <f t="shared" si="0"/>
        <v>1</v>
      </c>
      <c r="P16" s="134">
        <f t="shared" si="2"/>
        <v>1.0526315789473684</v>
      </c>
      <c r="Q16" s="3" t="str">
        <f t="shared" si="1"/>
        <v>SATISFACTORIO</v>
      </c>
      <c r="R16" s="10" t="s">
        <v>242</v>
      </c>
      <c r="S16" s="10" t="s">
        <v>256</v>
      </c>
      <c r="T16" s="11" t="s">
        <v>251</v>
      </c>
    </row>
    <row r="17" spans="1:20" ht="124.5" customHeight="1">
      <c r="A17" s="4" t="s">
        <v>28</v>
      </c>
      <c r="B17" s="4" t="s">
        <v>24</v>
      </c>
      <c r="C17" s="4" t="s">
        <v>73</v>
      </c>
      <c r="D17" s="12" t="s">
        <v>55</v>
      </c>
      <c r="E17" s="7" t="s">
        <v>148</v>
      </c>
      <c r="F17" s="4" t="s">
        <v>36</v>
      </c>
      <c r="G17" s="4" t="s">
        <v>26</v>
      </c>
      <c r="H17" s="8">
        <v>0.95</v>
      </c>
      <c r="I17" s="4" t="s">
        <v>87</v>
      </c>
      <c r="J17" s="4" t="s">
        <v>88</v>
      </c>
      <c r="K17" s="4" t="s">
        <v>89</v>
      </c>
      <c r="L17" s="4" t="s">
        <v>90</v>
      </c>
      <c r="M17" s="9">
        <v>3040</v>
      </c>
      <c r="N17" s="9">
        <v>3045</v>
      </c>
      <c r="O17" s="133">
        <f t="shared" si="0"/>
        <v>0.9983579638752053</v>
      </c>
      <c r="P17" s="134">
        <f t="shared" si="2"/>
        <v>1.0509031198686372</v>
      </c>
      <c r="Q17" s="3" t="str">
        <f t="shared" si="1"/>
        <v>SATISFACTORIO</v>
      </c>
      <c r="R17" s="10" t="s">
        <v>243</v>
      </c>
      <c r="S17" s="10" t="s">
        <v>258</v>
      </c>
      <c r="T17" s="11" t="s">
        <v>251</v>
      </c>
    </row>
    <row r="18" spans="1:20" ht="133.5" customHeight="1">
      <c r="A18" s="4" t="s">
        <v>28</v>
      </c>
      <c r="B18" s="4" t="s">
        <v>27</v>
      </c>
      <c r="C18" s="4" t="s">
        <v>60</v>
      </c>
      <c r="D18" s="5" t="s">
        <v>56</v>
      </c>
      <c r="E18" s="7" t="s">
        <v>166</v>
      </c>
      <c r="F18" s="4" t="s">
        <v>36</v>
      </c>
      <c r="G18" s="4" t="s">
        <v>26</v>
      </c>
      <c r="H18" s="8">
        <v>0.95</v>
      </c>
      <c r="I18" s="4" t="s">
        <v>87</v>
      </c>
      <c r="J18" s="4" t="s">
        <v>88</v>
      </c>
      <c r="K18" s="4" t="s">
        <v>89</v>
      </c>
      <c r="L18" s="4" t="s">
        <v>90</v>
      </c>
      <c r="M18" s="9">
        <v>21</v>
      </c>
      <c r="N18" s="9">
        <v>27</v>
      </c>
      <c r="O18" s="133">
        <f t="shared" si="0"/>
        <v>0.7777777777777778</v>
      </c>
      <c r="P18" s="134">
        <f t="shared" si="2"/>
        <v>0.8187134502923977</v>
      </c>
      <c r="Q18" s="3" t="str">
        <f t="shared" si="1"/>
        <v>ACEPTABLE</v>
      </c>
      <c r="R18" s="10" t="s">
        <v>244</v>
      </c>
      <c r="S18" s="13" t="s">
        <v>259</v>
      </c>
      <c r="T18" s="11" t="s">
        <v>251</v>
      </c>
    </row>
    <row r="19" spans="1:20" ht="87.75" customHeight="1">
      <c r="A19" s="33" t="s">
        <v>29</v>
      </c>
      <c r="B19" s="33" t="s">
        <v>51</v>
      </c>
      <c r="C19" s="35" t="s">
        <v>53</v>
      </c>
      <c r="D19" s="34" t="s">
        <v>117</v>
      </c>
      <c r="E19" s="55" t="s">
        <v>116</v>
      </c>
      <c r="F19" s="33">
        <v>18</v>
      </c>
      <c r="G19" s="33" t="s">
        <v>26</v>
      </c>
      <c r="H19" s="53">
        <v>1</v>
      </c>
      <c r="I19" s="33" t="s">
        <v>87</v>
      </c>
      <c r="J19" s="33" t="s">
        <v>88</v>
      </c>
      <c r="K19" s="33" t="s">
        <v>89</v>
      </c>
      <c r="L19" s="33" t="s">
        <v>90</v>
      </c>
      <c r="M19" s="36">
        <v>18</v>
      </c>
      <c r="N19" s="36">
        <v>18</v>
      </c>
      <c r="O19" s="135">
        <f t="shared" si="0"/>
        <v>1</v>
      </c>
      <c r="P19" s="136">
        <f t="shared" si="2"/>
        <v>1</v>
      </c>
      <c r="Q19" s="3" t="str">
        <f t="shared" si="1"/>
        <v>SATISFACTORIO</v>
      </c>
      <c r="R19" s="159" t="s">
        <v>245</v>
      </c>
      <c r="S19" s="160" t="s">
        <v>271</v>
      </c>
      <c r="T19" s="54" t="s">
        <v>252</v>
      </c>
    </row>
    <row r="20" spans="1:20" ht="101.25" customHeight="1">
      <c r="A20" s="33" t="s">
        <v>29</v>
      </c>
      <c r="B20" s="33" t="s">
        <v>24</v>
      </c>
      <c r="C20" s="35" t="s">
        <v>54</v>
      </c>
      <c r="D20" s="34" t="s">
        <v>155</v>
      </c>
      <c r="E20" s="55" t="s">
        <v>167</v>
      </c>
      <c r="F20" s="33" t="s">
        <v>36</v>
      </c>
      <c r="G20" s="33" t="s">
        <v>26</v>
      </c>
      <c r="H20" s="53">
        <v>1</v>
      </c>
      <c r="I20" s="33" t="s">
        <v>87</v>
      </c>
      <c r="J20" s="33" t="s">
        <v>88</v>
      </c>
      <c r="K20" s="33" t="s">
        <v>89</v>
      </c>
      <c r="L20" s="33" t="s">
        <v>90</v>
      </c>
      <c r="M20" s="36">
        <v>2209</v>
      </c>
      <c r="N20" s="36">
        <v>2260</v>
      </c>
      <c r="O20" s="135">
        <f t="shared" si="0"/>
        <v>0.977433628318584</v>
      </c>
      <c r="P20" s="136">
        <f t="shared" si="2"/>
        <v>0.977433628318584</v>
      </c>
      <c r="Q20" s="3" t="str">
        <f t="shared" si="1"/>
        <v>SATISFACTORIO</v>
      </c>
      <c r="R20" s="159" t="s">
        <v>246</v>
      </c>
      <c r="S20" s="160" t="s">
        <v>272</v>
      </c>
      <c r="T20" s="54" t="s">
        <v>252</v>
      </c>
    </row>
    <row r="21" spans="1:20" ht="117" customHeight="1">
      <c r="A21" s="19" t="s">
        <v>30</v>
      </c>
      <c r="B21" s="19" t="s">
        <v>24</v>
      </c>
      <c r="C21" s="20" t="s">
        <v>133</v>
      </c>
      <c r="D21" s="56" t="s">
        <v>31</v>
      </c>
      <c r="E21" s="19" t="s">
        <v>180</v>
      </c>
      <c r="F21" s="19" t="s">
        <v>181</v>
      </c>
      <c r="G21" s="19" t="s">
        <v>182</v>
      </c>
      <c r="H21" s="101">
        <v>0.5</v>
      </c>
      <c r="I21" s="20" t="s">
        <v>87</v>
      </c>
      <c r="J21" s="20" t="s">
        <v>88</v>
      </c>
      <c r="K21" s="20" t="s">
        <v>89</v>
      </c>
      <c r="L21" s="20" t="s">
        <v>90</v>
      </c>
      <c r="M21" s="21" t="s">
        <v>194</v>
      </c>
      <c r="N21" s="21" t="s">
        <v>194</v>
      </c>
      <c r="O21" s="137" t="s">
        <v>194</v>
      </c>
      <c r="P21" s="138" t="s">
        <v>194</v>
      </c>
      <c r="Q21" s="138" t="s">
        <v>194</v>
      </c>
      <c r="R21" s="128" t="s">
        <v>212</v>
      </c>
      <c r="S21" s="22" t="s">
        <v>293</v>
      </c>
      <c r="T21" s="23" t="s">
        <v>253</v>
      </c>
    </row>
    <row r="22" spans="1:20" ht="129.75" customHeight="1">
      <c r="A22" s="19" t="s">
        <v>30</v>
      </c>
      <c r="B22" s="19" t="s">
        <v>24</v>
      </c>
      <c r="C22" s="20" t="s">
        <v>136</v>
      </c>
      <c r="D22" s="56" t="s">
        <v>32</v>
      </c>
      <c r="E22" s="19" t="s">
        <v>183</v>
      </c>
      <c r="F22" s="19" t="s">
        <v>181</v>
      </c>
      <c r="G22" s="19" t="s">
        <v>182</v>
      </c>
      <c r="H22" s="19" t="s">
        <v>184</v>
      </c>
      <c r="I22" s="20" t="s">
        <v>87</v>
      </c>
      <c r="J22" s="20" t="s">
        <v>88</v>
      </c>
      <c r="K22" s="20" t="s">
        <v>89</v>
      </c>
      <c r="L22" s="20" t="s">
        <v>90</v>
      </c>
      <c r="M22" s="21" t="s">
        <v>194</v>
      </c>
      <c r="N22" s="21" t="s">
        <v>194</v>
      </c>
      <c r="O22" s="137" t="s">
        <v>194</v>
      </c>
      <c r="P22" s="138" t="s">
        <v>194</v>
      </c>
      <c r="Q22" s="138" t="s">
        <v>194</v>
      </c>
      <c r="R22" s="128" t="s">
        <v>213</v>
      </c>
      <c r="S22" s="22" t="s">
        <v>293</v>
      </c>
      <c r="T22" s="23" t="s">
        <v>253</v>
      </c>
    </row>
    <row r="23" spans="1:20" ht="158.25" customHeight="1">
      <c r="A23" s="19" t="s">
        <v>30</v>
      </c>
      <c r="B23" s="19" t="s">
        <v>24</v>
      </c>
      <c r="C23" s="20" t="s">
        <v>137</v>
      </c>
      <c r="D23" s="56" t="s">
        <v>33</v>
      </c>
      <c r="E23" s="19" t="s">
        <v>185</v>
      </c>
      <c r="F23" s="19" t="s">
        <v>181</v>
      </c>
      <c r="G23" s="19" t="s">
        <v>182</v>
      </c>
      <c r="H23" s="19" t="s">
        <v>184</v>
      </c>
      <c r="I23" s="20" t="s">
        <v>87</v>
      </c>
      <c r="J23" s="20" t="s">
        <v>88</v>
      </c>
      <c r="K23" s="20" t="s">
        <v>89</v>
      </c>
      <c r="L23" s="20" t="s">
        <v>90</v>
      </c>
      <c r="M23" s="21" t="s">
        <v>194</v>
      </c>
      <c r="N23" s="21" t="s">
        <v>194</v>
      </c>
      <c r="O23" s="137" t="s">
        <v>194</v>
      </c>
      <c r="P23" s="138" t="s">
        <v>194</v>
      </c>
      <c r="Q23" s="138" t="s">
        <v>194</v>
      </c>
      <c r="R23" s="128" t="s">
        <v>214</v>
      </c>
      <c r="S23" s="22" t="s">
        <v>293</v>
      </c>
      <c r="T23" s="23" t="s">
        <v>253</v>
      </c>
    </row>
    <row r="24" spans="1:20" ht="135" customHeight="1">
      <c r="A24" s="19" t="s">
        <v>30</v>
      </c>
      <c r="B24" s="19" t="s">
        <v>24</v>
      </c>
      <c r="C24" s="20" t="s">
        <v>138</v>
      </c>
      <c r="D24" s="56" t="s">
        <v>34</v>
      </c>
      <c r="E24" s="19" t="s">
        <v>186</v>
      </c>
      <c r="F24" s="19" t="s">
        <v>181</v>
      </c>
      <c r="G24" s="19" t="s">
        <v>182</v>
      </c>
      <c r="H24" s="19" t="s">
        <v>184</v>
      </c>
      <c r="I24" s="20" t="s">
        <v>87</v>
      </c>
      <c r="J24" s="20" t="s">
        <v>88</v>
      </c>
      <c r="K24" s="20" t="s">
        <v>89</v>
      </c>
      <c r="L24" s="20" t="s">
        <v>90</v>
      </c>
      <c r="M24" s="21" t="s">
        <v>194</v>
      </c>
      <c r="N24" s="21" t="s">
        <v>194</v>
      </c>
      <c r="O24" s="137" t="s">
        <v>194</v>
      </c>
      <c r="P24" s="138" t="s">
        <v>194</v>
      </c>
      <c r="Q24" s="138" t="s">
        <v>194</v>
      </c>
      <c r="R24" s="128" t="s">
        <v>215</v>
      </c>
      <c r="S24" s="22" t="s">
        <v>293</v>
      </c>
      <c r="T24" s="23" t="s">
        <v>253</v>
      </c>
    </row>
    <row r="25" spans="1:20" s="105" customFormat="1" ht="151.5" customHeight="1">
      <c r="A25" s="59" t="s">
        <v>35</v>
      </c>
      <c r="B25" s="59" t="s">
        <v>24</v>
      </c>
      <c r="C25" s="59" t="s">
        <v>102</v>
      </c>
      <c r="D25" s="60" t="s">
        <v>168</v>
      </c>
      <c r="E25" s="59" t="s">
        <v>169</v>
      </c>
      <c r="F25" s="61">
        <v>4</v>
      </c>
      <c r="G25" s="59" t="s">
        <v>26</v>
      </c>
      <c r="H25" s="62">
        <v>1</v>
      </c>
      <c r="I25" s="59" t="s">
        <v>87</v>
      </c>
      <c r="J25" s="59" t="s">
        <v>88</v>
      </c>
      <c r="K25" s="59" t="s">
        <v>89</v>
      </c>
      <c r="L25" s="59" t="s">
        <v>90</v>
      </c>
      <c r="M25" s="63">
        <v>92</v>
      </c>
      <c r="N25" s="63">
        <v>92</v>
      </c>
      <c r="O25" s="139">
        <f aca="true" t="shared" si="3" ref="O25:O43">M25/N25</f>
        <v>1</v>
      </c>
      <c r="P25" s="140">
        <f t="shared" si="2"/>
        <v>1</v>
      </c>
      <c r="Q25" s="3" t="str">
        <f t="shared" si="1"/>
        <v>SATISFACTORIO</v>
      </c>
      <c r="R25" s="66" t="s">
        <v>249</v>
      </c>
      <c r="S25" s="64" t="s">
        <v>284</v>
      </c>
      <c r="T25" s="65" t="s">
        <v>253</v>
      </c>
    </row>
    <row r="26" spans="1:20" ht="290.25" customHeight="1">
      <c r="A26" s="59" t="s">
        <v>35</v>
      </c>
      <c r="B26" s="59" t="s">
        <v>24</v>
      </c>
      <c r="C26" s="59" t="s">
        <v>103</v>
      </c>
      <c r="D26" s="60" t="s">
        <v>170</v>
      </c>
      <c r="E26" s="59" t="s">
        <v>104</v>
      </c>
      <c r="F26" s="61">
        <v>1</v>
      </c>
      <c r="G26" s="59" t="s">
        <v>80</v>
      </c>
      <c r="H26" s="62">
        <v>1</v>
      </c>
      <c r="I26" s="59" t="s">
        <v>87</v>
      </c>
      <c r="J26" s="59" t="s">
        <v>88</v>
      </c>
      <c r="K26" s="59" t="s">
        <v>89</v>
      </c>
      <c r="L26" s="59" t="s">
        <v>90</v>
      </c>
      <c r="M26" s="63">
        <v>5</v>
      </c>
      <c r="N26" s="63">
        <v>5</v>
      </c>
      <c r="O26" s="66" t="s">
        <v>194</v>
      </c>
      <c r="P26" s="66" t="s">
        <v>194</v>
      </c>
      <c r="Q26" s="66" t="s">
        <v>194</v>
      </c>
      <c r="R26" s="66" t="s">
        <v>216</v>
      </c>
      <c r="S26" s="65" t="s">
        <v>290</v>
      </c>
      <c r="T26" s="65" t="s">
        <v>253</v>
      </c>
    </row>
    <row r="27" spans="1:20" ht="239.25" customHeight="1">
      <c r="A27" s="59" t="s">
        <v>35</v>
      </c>
      <c r="B27" s="59" t="s">
        <v>27</v>
      </c>
      <c r="C27" s="59" t="s">
        <v>105</v>
      </c>
      <c r="D27" s="60" t="s">
        <v>171</v>
      </c>
      <c r="E27" s="59" t="s">
        <v>149</v>
      </c>
      <c r="F27" s="61" t="s">
        <v>36</v>
      </c>
      <c r="G27" s="59" t="s">
        <v>26</v>
      </c>
      <c r="H27" s="62">
        <v>1</v>
      </c>
      <c r="I27" s="59" t="s">
        <v>87</v>
      </c>
      <c r="J27" s="59" t="s">
        <v>88</v>
      </c>
      <c r="K27" s="59" t="s">
        <v>89</v>
      </c>
      <c r="L27" s="59" t="s">
        <v>90</v>
      </c>
      <c r="M27" s="63">
        <v>2</v>
      </c>
      <c r="N27" s="63">
        <v>2</v>
      </c>
      <c r="O27" s="139">
        <f t="shared" si="3"/>
        <v>1</v>
      </c>
      <c r="P27" s="140">
        <f t="shared" si="2"/>
        <v>1</v>
      </c>
      <c r="Q27" s="3" t="str">
        <f t="shared" si="1"/>
        <v>SATISFACTORIO</v>
      </c>
      <c r="R27" s="66" t="s">
        <v>250</v>
      </c>
      <c r="S27" s="64" t="s">
        <v>285</v>
      </c>
      <c r="T27" s="65" t="s">
        <v>253</v>
      </c>
    </row>
    <row r="28" spans="1:20" ht="110.25" customHeight="1">
      <c r="A28" s="123" t="s">
        <v>37</v>
      </c>
      <c r="B28" s="123" t="s">
        <v>27</v>
      </c>
      <c r="C28" s="124" t="s">
        <v>139</v>
      </c>
      <c r="D28" s="125" t="s">
        <v>187</v>
      </c>
      <c r="E28" s="123" t="s">
        <v>195</v>
      </c>
      <c r="F28" s="126" t="s">
        <v>36</v>
      </c>
      <c r="G28" s="123" t="s">
        <v>80</v>
      </c>
      <c r="H28" s="127">
        <v>1</v>
      </c>
      <c r="I28" s="123" t="s">
        <v>87</v>
      </c>
      <c r="J28" s="123" t="s">
        <v>88</v>
      </c>
      <c r="K28" s="123" t="s">
        <v>89</v>
      </c>
      <c r="L28" s="123" t="s">
        <v>90</v>
      </c>
      <c r="M28" s="58">
        <v>68</v>
      </c>
      <c r="N28" s="58">
        <v>70</v>
      </c>
      <c r="O28" s="141">
        <f>M28/N28</f>
        <v>0.9714285714285714</v>
      </c>
      <c r="P28" s="142">
        <f aca="true" t="shared" si="4" ref="P28:P34">O28/H28</f>
        <v>0.9714285714285714</v>
      </c>
      <c r="Q28" s="3" t="str">
        <f t="shared" si="1"/>
        <v>SATISFACTORIO</v>
      </c>
      <c r="R28" s="167" t="s">
        <v>217</v>
      </c>
      <c r="S28" s="167" t="s">
        <v>286</v>
      </c>
      <c r="T28" s="72" t="s">
        <v>253</v>
      </c>
    </row>
    <row r="29" spans="1:20" ht="151.5" customHeight="1">
      <c r="A29" s="123" t="s">
        <v>37</v>
      </c>
      <c r="B29" s="123" t="s">
        <v>27</v>
      </c>
      <c r="C29" s="124" t="s">
        <v>140</v>
      </c>
      <c r="D29" s="125" t="s">
        <v>188</v>
      </c>
      <c r="E29" s="123" t="s">
        <v>196</v>
      </c>
      <c r="F29" s="126" t="s">
        <v>36</v>
      </c>
      <c r="G29" s="123" t="s">
        <v>80</v>
      </c>
      <c r="H29" s="127">
        <v>1</v>
      </c>
      <c r="I29" s="123" t="s">
        <v>87</v>
      </c>
      <c r="J29" s="123" t="s">
        <v>88</v>
      </c>
      <c r="K29" s="123" t="s">
        <v>89</v>
      </c>
      <c r="L29" s="123" t="s">
        <v>90</v>
      </c>
      <c r="M29" s="58">
        <v>2</v>
      </c>
      <c r="N29" s="58">
        <v>2</v>
      </c>
      <c r="O29" s="141">
        <f>M29/N29</f>
        <v>1</v>
      </c>
      <c r="P29" s="142">
        <f t="shared" si="4"/>
        <v>1</v>
      </c>
      <c r="Q29" s="3" t="str">
        <f t="shared" si="1"/>
        <v>SATISFACTORIO</v>
      </c>
      <c r="R29" s="167" t="s">
        <v>218</v>
      </c>
      <c r="S29" s="167" t="s">
        <v>287</v>
      </c>
      <c r="T29" s="72" t="s">
        <v>253</v>
      </c>
    </row>
    <row r="30" spans="1:20" ht="186.75" customHeight="1">
      <c r="A30" s="123" t="s">
        <v>37</v>
      </c>
      <c r="B30" s="123" t="s">
        <v>189</v>
      </c>
      <c r="C30" s="124" t="s">
        <v>141</v>
      </c>
      <c r="D30" s="125" t="s">
        <v>190</v>
      </c>
      <c r="E30" s="123" t="s">
        <v>197</v>
      </c>
      <c r="F30" s="126" t="s">
        <v>36</v>
      </c>
      <c r="G30" s="123" t="s">
        <v>26</v>
      </c>
      <c r="H30" s="127">
        <v>1</v>
      </c>
      <c r="I30" s="123" t="s">
        <v>87</v>
      </c>
      <c r="J30" s="123" t="s">
        <v>88</v>
      </c>
      <c r="K30" s="123" t="s">
        <v>89</v>
      </c>
      <c r="L30" s="123" t="s">
        <v>90</v>
      </c>
      <c r="M30" s="58">
        <v>27</v>
      </c>
      <c r="N30" s="58">
        <v>27</v>
      </c>
      <c r="O30" s="141">
        <f t="shared" si="3"/>
        <v>1</v>
      </c>
      <c r="P30" s="142">
        <f t="shared" si="4"/>
        <v>1</v>
      </c>
      <c r="Q30" s="3" t="str">
        <f t="shared" si="1"/>
        <v>SATISFACTORIO</v>
      </c>
      <c r="R30" s="168" t="s">
        <v>211</v>
      </c>
      <c r="S30" s="167" t="s">
        <v>294</v>
      </c>
      <c r="T30" s="72" t="s">
        <v>253</v>
      </c>
    </row>
    <row r="31" spans="1:20" ht="140.25" customHeight="1">
      <c r="A31" s="123" t="s">
        <v>37</v>
      </c>
      <c r="B31" s="123" t="s">
        <v>27</v>
      </c>
      <c r="C31" s="124" t="s">
        <v>142</v>
      </c>
      <c r="D31" s="125" t="s">
        <v>191</v>
      </c>
      <c r="E31" s="123" t="s">
        <v>198</v>
      </c>
      <c r="F31" s="126" t="s">
        <v>36</v>
      </c>
      <c r="G31" s="123" t="s">
        <v>26</v>
      </c>
      <c r="H31" s="127">
        <v>1</v>
      </c>
      <c r="I31" s="123" t="s">
        <v>87</v>
      </c>
      <c r="J31" s="123" t="s">
        <v>88</v>
      </c>
      <c r="K31" s="123" t="s">
        <v>89</v>
      </c>
      <c r="L31" s="123" t="s">
        <v>90</v>
      </c>
      <c r="M31" s="58">
        <v>7</v>
      </c>
      <c r="N31" s="58">
        <v>7</v>
      </c>
      <c r="O31" s="141">
        <f t="shared" si="3"/>
        <v>1</v>
      </c>
      <c r="P31" s="142">
        <f t="shared" si="4"/>
        <v>1</v>
      </c>
      <c r="Q31" s="3" t="str">
        <f t="shared" si="1"/>
        <v>SATISFACTORIO</v>
      </c>
      <c r="R31" s="168" t="s">
        <v>211</v>
      </c>
      <c r="S31" s="167" t="s">
        <v>295</v>
      </c>
      <c r="T31" s="72" t="s">
        <v>253</v>
      </c>
    </row>
    <row r="32" spans="1:20" ht="168" customHeight="1">
      <c r="A32" s="123" t="s">
        <v>37</v>
      </c>
      <c r="B32" s="123" t="s">
        <v>51</v>
      </c>
      <c r="C32" s="124" t="s">
        <v>143</v>
      </c>
      <c r="D32" s="125" t="s">
        <v>192</v>
      </c>
      <c r="E32" s="123" t="s">
        <v>199</v>
      </c>
      <c r="F32" s="126" t="s">
        <v>36</v>
      </c>
      <c r="G32" s="123" t="s">
        <v>26</v>
      </c>
      <c r="H32" s="127">
        <v>1</v>
      </c>
      <c r="I32" s="123" t="s">
        <v>87</v>
      </c>
      <c r="J32" s="123" t="s">
        <v>88</v>
      </c>
      <c r="K32" s="123" t="s">
        <v>89</v>
      </c>
      <c r="L32" s="123" t="s">
        <v>90</v>
      </c>
      <c r="M32" s="58">
        <v>276</v>
      </c>
      <c r="N32" s="58">
        <v>276</v>
      </c>
      <c r="O32" s="141">
        <f t="shared" si="3"/>
        <v>1</v>
      </c>
      <c r="P32" s="142">
        <f t="shared" si="4"/>
        <v>1</v>
      </c>
      <c r="Q32" s="3" t="str">
        <f t="shared" si="1"/>
        <v>SATISFACTORIO</v>
      </c>
      <c r="R32" s="167" t="s">
        <v>219</v>
      </c>
      <c r="S32" s="167" t="s">
        <v>288</v>
      </c>
      <c r="T32" s="72" t="s">
        <v>253</v>
      </c>
    </row>
    <row r="33" spans="1:20" ht="96.75" customHeight="1">
      <c r="A33" s="123" t="s">
        <v>37</v>
      </c>
      <c r="B33" s="123" t="s">
        <v>51</v>
      </c>
      <c r="C33" s="124" t="s">
        <v>144</v>
      </c>
      <c r="D33" s="125" t="s">
        <v>193</v>
      </c>
      <c r="E33" s="123" t="s">
        <v>200</v>
      </c>
      <c r="F33" s="126" t="s">
        <v>36</v>
      </c>
      <c r="G33" s="123" t="s">
        <v>182</v>
      </c>
      <c r="H33" s="127">
        <v>1</v>
      </c>
      <c r="I33" s="123" t="s">
        <v>87</v>
      </c>
      <c r="J33" s="123" t="s">
        <v>88</v>
      </c>
      <c r="K33" s="123" t="s">
        <v>89</v>
      </c>
      <c r="L33" s="123" t="s">
        <v>90</v>
      </c>
      <c r="M33" s="58">
        <v>13</v>
      </c>
      <c r="N33" s="58">
        <v>13</v>
      </c>
      <c r="O33" s="141">
        <f t="shared" si="3"/>
        <v>1</v>
      </c>
      <c r="P33" s="142">
        <f t="shared" si="4"/>
        <v>1</v>
      </c>
      <c r="Q33" s="3" t="str">
        <f t="shared" si="1"/>
        <v>SATISFACTORIO</v>
      </c>
      <c r="R33" s="167" t="s">
        <v>220</v>
      </c>
      <c r="S33" s="167" t="s">
        <v>289</v>
      </c>
      <c r="T33" s="72" t="s">
        <v>253</v>
      </c>
    </row>
    <row r="34" spans="1:20" ht="123.75" customHeight="1">
      <c r="A34" s="73" t="s">
        <v>119</v>
      </c>
      <c r="B34" s="73" t="s">
        <v>27</v>
      </c>
      <c r="C34" s="73" t="s">
        <v>38</v>
      </c>
      <c r="D34" s="74" t="s">
        <v>118</v>
      </c>
      <c r="E34" s="73" t="s">
        <v>120</v>
      </c>
      <c r="F34" s="75" t="s">
        <v>36</v>
      </c>
      <c r="G34" s="73" t="s">
        <v>26</v>
      </c>
      <c r="H34" s="76">
        <v>1</v>
      </c>
      <c r="I34" s="73" t="s">
        <v>87</v>
      </c>
      <c r="J34" s="73" t="s">
        <v>88</v>
      </c>
      <c r="K34" s="73" t="s">
        <v>89</v>
      </c>
      <c r="L34" s="73" t="s">
        <v>90</v>
      </c>
      <c r="M34" s="77">
        <v>4</v>
      </c>
      <c r="N34" s="77">
        <v>4</v>
      </c>
      <c r="O34" s="143">
        <f t="shared" si="3"/>
        <v>1</v>
      </c>
      <c r="P34" s="144">
        <f t="shared" si="4"/>
        <v>1</v>
      </c>
      <c r="Q34" s="3" t="str">
        <f t="shared" si="1"/>
        <v>SATISFACTORIO</v>
      </c>
      <c r="R34" s="161" t="s">
        <v>211</v>
      </c>
      <c r="S34" s="78" t="s">
        <v>273</v>
      </c>
      <c r="T34" s="79" t="s">
        <v>252</v>
      </c>
    </row>
    <row r="35" spans="1:20" ht="97.5" customHeight="1">
      <c r="A35" s="73" t="s">
        <v>122</v>
      </c>
      <c r="B35" s="73" t="s">
        <v>24</v>
      </c>
      <c r="C35" s="73" t="s">
        <v>39</v>
      </c>
      <c r="D35" s="74" t="s">
        <v>121</v>
      </c>
      <c r="E35" s="73" t="s">
        <v>123</v>
      </c>
      <c r="F35" s="75" t="s">
        <v>36</v>
      </c>
      <c r="G35" s="73" t="s">
        <v>26</v>
      </c>
      <c r="H35" s="76">
        <v>1</v>
      </c>
      <c r="I35" s="73" t="s">
        <v>87</v>
      </c>
      <c r="J35" s="73" t="s">
        <v>88</v>
      </c>
      <c r="K35" s="73" t="s">
        <v>89</v>
      </c>
      <c r="L35" s="73" t="s">
        <v>90</v>
      </c>
      <c r="M35" s="77">
        <v>6547</v>
      </c>
      <c r="N35" s="77">
        <v>6547</v>
      </c>
      <c r="O35" s="143">
        <f t="shared" si="3"/>
        <v>1</v>
      </c>
      <c r="P35" s="144">
        <f aca="true" t="shared" si="5" ref="P35:P43">O35/H35</f>
        <v>1</v>
      </c>
      <c r="Q35" s="3" t="str">
        <f t="shared" si="1"/>
        <v>SATISFACTORIO</v>
      </c>
      <c r="R35" s="162" t="s">
        <v>221</v>
      </c>
      <c r="S35" s="78" t="s">
        <v>274</v>
      </c>
      <c r="T35" s="79" t="s">
        <v>252</v>
      </c>
    </row>
    <row r="36" spans="1:20" ht="104.25" customHeight="1">
      <c r="A36" s="73" t="s">
        <v>127</v>
      </c>
      <c r="B36" s="73" t="s">
        <v>24</v>
      </c>
      <c r="C36" s="73" t="s">
        <v>128</v>
      </c>
      <c r="D36" s="74" t="s">
        <v>132</v>
      </c>
      <c r="E36" s="73" t="s">
        <v>150</v>
      </c>
      <c r="F36" s="75">
        <v>230</v>
      </c>
      <c r="G36" s="73" t="s">
        <v>26</v>
      </c>
      <c r="H36" s="76">
        <v>1</v>
      </c>
      <c r="I36" s="73" t="s">
        <v>87</v>
      </c>
      <c r="J36" s="73" t="s">
        <v>88</v>
      </c>
      <c r="K36" s="73" t="s">
        <v>89</v>
      </c>
      <c r="L36" s="73" t="s">
        <v>90</v>
      </c>
      <c r="M36" s="77">
        <v>230</v>
      </c>
      <c r="N36" s="77">
        <v>230</v>
      </c>
      <c r="O36" s="143">
        <f t="shared" si="3"/>
        <v>1</v>
      </c>
      <c r="P36" s="144">
        <f t="shared" si="5"/>
        <v>1</v>
      </c>
      <c r="Q36" s="3" t="str">
        <f t="shared" si="1"/>
        <v>SATISFACTORIO</v>
      </c>
      <c r="R36" s="162" t="s">
        <v>222</v>
      </c>
      <c r="S36" s="78" t="s">
        <v>275</v>
      </c>
      <c r="T36" s="79" t="s">
        <v>252</v>
      </c>
    </row>
    <row r="37" spans="1:20" ht="110.25" customHeight="1">
      <c r="A37" s="25" t="s">
        <v>40</v>
      </c>
      <c r="B37" s="25" t="s">
        <v>24</v>
      </c>
      <c r="C37" s="25" t="s">
        <v>61</v>
      </c>
      <c r="D37" s="26" t="s">
        <v>124</v>
      </c>
      <c r="E37" s="25" t="s">
        <v>151</v>
      </c>
      <c r="F37" s="27" t="s">
        <v>36</v>
      </c>
      <c r="G37" s="25" t="s">
        <v>26</v>
      </c>
      <c r="H37" s="28">
        <v>1</v>
      </c>
      <c r="I37" s="25" t="s">
        <v>87</v>
      </c>
      <c r="J37" s="25" t="s">
        <v>88</v>
      </c>
      <c r="K37" s="25" t="s">
        <v>89</v>
      </c>
      <c r="L37" s="25" t="s">
        <v>90</v>
      </c>
      <c r="M37" s="29">
        <v>16</v>
      </c>
      <c r="N37" s="29">
        <v>16</v>
      </c>
      <c r="O37" s="145">
        <f t="shared" si="3"/>
        <v>1</v>
      </c>
      <c r="P37" s="146">
        <f t="shared" si="5"/>
        <v>1</v>
      </c>
      <c r="Q37" s="3" t="str">
        <f t="shared" si="1"/>
        <v>SATISFACTORIO</v>
      </c>
      <c r="R37" s="30" t="s">
        <v>223</v>
      </c>
      <c r="S37" s="30" t="s">
        <v>276</v>
      </c>
      <c r="T37" s="31" t="s">
        <v>252</v>
      </c>
    </row>
    <row r="38" spans="1:20" ht="130.5" customHeight="1">
      <c r="A38" s="25" t="s">
        <v>40</v>
      </c>
      <c r="B38" s="25" t="s">
        <v>24</v>
      </c>
      <c r="C38" s="25" t="s">
        <v>62</v>
      </c>
      <c r="D38" s="26" t="s">
        <v>125</v>
      </c>
      <c r="E38" s="25" t="s">
        <v>173</v>
      </c>
      <c r="F38" s="27" t="s">
        <v>36</v>
      </c>
      <c r="G38" s="25" t="s">
        <v>26</v>
      </c>
      <c r="H38" s="28">
        <v>1</v>
      </c>
      <c r="I38" s="25" t="s">
        <v>87</v>
      </c>
      <c r="J38" s="25" t="s">
        <v>88</v>
      </c>
      <c r="K38" s="25" t="s">
        <v>89</v>
      </c>
      <c r="L38" s="25" t="s">
        <v>90</v>
      </c>
      <c r="M38" s="29">
        <v>745</v>
      </c>
      <c r="N38" s="29">
        <v>745</v>
      </c>
      <c r="O38" s="145">
        <f t="shared" si="3"/>
        <v>1</v>
      </c>
      <c r="P38" s="146">
        <f t="shared" si="5"/>
        <v>1</v>
      </c>
      <c r="Q38" s="3" t="str">
        <f t="shared" si="1"/>
        <v>SATISFACTORIO</v>
      </c>
      <c r="R38" s="30" t="s">
        <v>224</v>
      </c>
      <c r="S38" s="30" t="s">
        <v>277</v>
      </c>
      <c r="T38" s="31" t="s">
        <v>252</v>
      </c>
    </row>
    <row r="39" spans="1:20" ht="122.25" customHeight="1">
      <c r="A39" s="25" t="s">
        <v>40</v>
      </c>
      <c r="B39" s="25" t="s">
        <v>24</v>
      </c>
      <c r="C39" s="25" t="s">
        <v>63</v>
      </c>
      <c r="D39" s="26" t="s">
        <v>126</v>
      </c>
      <c r="E39" s="25" t="s">
        <v>152</v>
      </c>
      <c r="F39" s="27" t="s">
        <v>36</v>
      </c>
      <c r="G39" s="25" t="s">
        <v>26</v>
      </c>
      <c r="H39" s="28">
        <v>1</v>
      </c>
      <c r="I39" s="25" t="s">
        <v>87</v>
      </c>
      <c r="J39" s="25" t="s">
        <v>88</v>
      </c>
      <c r="K39" s="25" t="s">
        <v>89</v>
      </c>
      <c r="L39" s="25" t="s">
        <v>90</v>
      </c>
      <c r="M39" s="29">
        <v>4</v>
      </c>
      <c r="N39" s="29">
        <v>4</v>
      </c>
      <c r="O39" s="145">
        <f t="shared" si="3"/>
        <v>1</v>
      </c>
      <c r="P39" s="146">
        <f t="shared" si="5"/>
        <v>1</v>
      </c>
      <c r="Q39" s="3" t="str">
        <f t="shared" si="1"/>
        <v>SATISFACTORIO</v>
      </c>
      <c r="R39" s="30" t="s">
        <v>225</v>
      </c>
      <c r="S39" s="30" t="s">
        <v>278</v>
      </c>
      <c r="T39" s="31" t="s">
        <v>252</v>
      </c>
    </row>
    <row r="40" spans="1:20" ht="122.25" customHeight="1">
      <c r="A40" s="25" t="s">
        <v>40</v>
      </c>
      <c r="B40" s="25" t="s">
        <v>27</v>
      </c>
      <c r="C40" s="25" t="s">
        <v>64</v>
      </c>
      <c r="D40" s="26" t="s">
        <v>75</v>
      </c>
      <c r="E40" s="25" t="s">
        <v>153</v>
      </c>
      <c r="F40" s="27" t="s">
        <v>36</v>
      </c>
      <c r="G40" s="25" t="s">
        <v>26</v>
      </c>
      <c r="H40" s="28">
        <v>1</v>
      </c>
      <c r="I40" s="25" t="s">
        <v>87</v>
      </c>
      <c r="J40" s="25" t="s">
        <v>88</v>
      </c>
      <c r="K40" s="25" t="s">
        <v>89</v>
      </c>
      <c r="L40" s="25" t="s">
        <v>90</v>
      </c>
      <c r="M40" s="29">
        <v>64</v>
      </c>
      <c r="N40" s="29">
        <v>64</v>
      </c>
      <c r="O40" s="145">
        <f t="shared" si="3"/>
        <v>1</v>
      </c>
      <c r="P40" s="146">
        <f t="shared" si="5"/>
        <v>1</v>
      </c>
      <c r="Q40" s="3" t="str">
        <f t="shared" si="1"/>
        <v>SATISFACTORIO</v>
      </c>
      <c r="R40" s="163" t="s">
        <v>226</v>
      </c>
      <c r="S40" s="30" t="s">
        <v>279</v>
      </c>
      <c r="T40" s="31" t="s">
        <v>252</v>
      </c>
    </row>
    <row r="41" spans="1:20" ht="217.5" customHeight="1">
      <c r="A41" s="80" t="s">
        <v>41</v>
      </c>
      <c r="B41" s="80" t="s">
        <v>24</v>
      </c>
      <c r="C41" s="80" t="s">
        <v>65</v>
      </c>
      <c r="D41" s="81" t="s">
        <v>107</v>
      </c>
      <c r="E41" s="80" t="s">
        <v>111</v>
      </c>
      <c r="F41" s="80">
        <v>1</v>
      </c>
      <c r="G41" s="80" t="s">
        <v>26</v>
      </c>
      <c r="H41" s="82">
        <v>1</v>
      </c>
      <c r="I41" s="80" t="s">
        <v>87</v>
      </c>
      <c r="J41" s="80" t="s">
        <v>88</v>
      </c>
      <c r="K41" s="80" t="s">
        <v>89</v>
      </c>
      <c r="L41" s="80" t="s">
        <v>90</v>
      </c>
      <c r="M41" s="83">
        <v>1</v>
      </c>
      <c r="N41" s="83">
        <v>1</v>
      </c>
      <c r="O41" s="147">
        <f t="shared" si="3"/>
        <v>1</v>
      </c>
      <c r="P41" s="148">
        <f t="shared" si="5"/>
        <v>1</v>
      </c>
      <c r="Q41" s="3" t="str">
        <f t="shared" si="1"/>
        <v>SATISFACTORIO</v>
      </c>
      <c r="R41" s="121" t="s">
        <v>227</v>
      </c>
      <c r="S41" s="121" t="s">
        <v>291</v>
      </c>
      <c r="T41" s="157" t="s">
        <v>253</v>
      </c>
    </row>
    <row r="42" spans="1:20" ht="214.5" customHeight="1">
      <c r="A42" s="80" t="s">
        <v>41</v>
      </c>
      <c r="B42" s="80" t="s">
        <v>24</v>
      </c>
      <c r="C42" s="80" t="s">
        <v>66</v>
      </c>
      <c r="D42" s="81" t="s">
        <v>106</v>
      </c>
      <c r="E42" s="80" t="s">
        <v>108</v>
      </c>
      <c r="F42" s="80">
        <v>3</v>
      </c>
      <c r="G42" s="80" t="s">
        <v>26</v>
      </c>
      <c r="H42" s="82">
        <v>1</v>
      </c>
      <c r="I42" s="80" t="s">
        <v>87</v>
      </c>
      <c r="J42" s="80" t="s">
        <v>88</v>
      </c>
      <c r="K42" s="80" t="s">
        <v>89</v>
      </c>
      <c r="L42" s="80" t="s">
        <v>90</v>
      </c>
      <c r="M42" s="83">
        <v>7</v>
      </c>
      <c r="N42" s="83">
        <v>7</v>
      </c>
      <c r="O42" s="147">
        <f t="shared" si="3"/>
        <v>1</v>
      </c>
      <c r="P42" s="148">
        <f t="shared" si="5"/>
        <v>1</v>
      </c>
      <c r="Q42" s="3" t="str">
        <f t="shared" si="1"/>
        <v>SATISFACTORIO</v>
      </c>
      <c r="R42" s="121" t="s">
        <v>228</v>
      </c>
      <c r="S42" s="169" t="s">
        <v>292</v>
      </c>
      <c r="T42" s="157" t="s">
        <v>253</v>
      </c>
    </row>
    <row r="43" spans="1:20" ht="240.75" customHeight="1">
      <c r="A43" s="80" t="s">
        <v>41</v>
      </c>
      <c r="B43" s="80" t="s">
        <v>24</v>
      </c>
      <c r="C43" s="80" t="s">
        <v>67</v>
      </c>
      <c r="D43" s="81" t="s">
        <v>110</v>
      </c>
      <c r="E43" s="80" t="s">
        <v>109</v>
      </c>
      <c r="F43" s="84" t="s">
        <v>36</v>
      </c>
      <c r="G43" s="80" t="s">
        <v>26</v>
      </c>
      <c r="H43" s="82">
        <v>1</v>
      </c>
      <c r="I43" s="80" t="s">
        <v>87</v>
      </c>
      <c r="J43" s="80" t="s">
        <v>88</v>
      </c>
      <c r="K43" s="80" t="s">
        <v>89</v>
      </c>
      <c r="L43" s="80" t="s">
        <v>90</v>
      </c>
      <c r="M43" s="83">
        <v>165</v>
      </c>
      <c r="N43" s="83">
        <v>173</v>
      </c>
      <c r="O43" s="147">
        <f t="shared" si="3"/>
        <v>0.953757225433526</v>
      </c>
      <c r="P43" s="148">
        <f t="shared" si="5"/>
        <v>0.953757225433526</v>
      </c>
      <c r="Q43" s="3" t="str">
        <f t="shared" si="1"/>
        <v>SATISFACTORIO</v>
      </c>
      <c r="R43" s="121" t="s">
        <v>229</v>
      </c>
      <c r="S43" s="121" t="s">
        <v>296</v>
      </c>
      <c r="T43" s="157" t="s">
        <v>253</v>
      </c>
    </row>
    <row r="44" spans="1:20" ht="174.75" customHeight="1">
      <c r="A44" s="85" t="s">
        <v>42</v>
      </c>
      <c r="B44" s="85" t="s">
        <v>24</v>
      </c>
      <c r="C44" s="85" t="s">
        <v>74</v>
      </c>
      <c r="D44" s="129" t="s">
        <v>97</v>
      </c>
      <c r="E44" s="85" t="s">
        <v>175</v>
      </c>
      <c r="F44" s="86" t="s">
        <v>36</v>
      </c>
      <c r="G44" s="85" t="s">
        <v>26</v>
      </c>
      <c r="H44" s="87">
        <v>1</v>
      </c>
      <c r="I44" s="85" t="s">
        <v>87</v>
      </c>
      <c r="J44" s="85" t="s">
        <v>88</v>
      </c>
      <c r="K44" s="85" t="s">
        <v>89</v>
      </c>
      <c r="L44" s="85" t="s">
        <v>90</v>
      </c>
      <c r="M44" s="119">
        <v>3</v>
      </c>
      <c r="N44" s="88">
        <v>3</v>
      </c>
      <c r="O44" s="149">
        <f>M44/N44</f>
        <v>1</v>
      </c>
      <c r="P44" s="150">
        <f aca="true" t="shared" si="6" ref="P44:P55">O44/H44</f>
        <v>1</v>
      </c>
      <c r="Q44" s="3" t="str">
        <f t="shared" si="1"/>
        <v>SATISFACTORIO</v>
      </c>
      <c r="R44" s="89" t="s">
        <v>264</v>
      </c>
      <c r="S44" s="89" t="s">
        <v>265</v>
      </c>
      <c r="T44" s="90" t="s">
        <v>251</v>
      </c>
    </row>
    <row r="45" spans="1:20" ht="186.75" customHeight="1">
      <c r="A45" s="85" t="s">
        <v>42</v>
      </c>
      <c r="B45" s="85" t="s">
        <v>24</v>
      </c>
      <c r="C45" s="85" t="s">
        <v>43</v>
      </c>
      <c r="D45" s="129" t="s">
        <v>174</v>
      </c>
      <c r="E45" s="85" t="s">
        <v>176</v>
      </c>
      <c r="F45" s="86" t="s">
        <v>36</v>
      </c>
      <c r="G45" s="85" t="s">
        <v>26</v>
      </c>
      <c r="H45" s="87">
        <v>1</v>
      </c>
      <c r="I45" s="85" t="s">
        <v>87</v>
      </c>
      <c r="J45" s="85" t="s">
        <v>88</v>
      </c>
      <c r="K45" s="85" t="s">
        <v>89</v>
      </c>
      <c r="L45" s="85" t="s">
        <v>90</v>
      </c>
      <c r="M45" s="119">
        <v>1193</v>
      </c>
      <c r="N45" s="88">
        <v>1193</v>
      </c>
      <c r="O45" s="149">
        <f>M45/N45</f>
        <v>1</v>
      </c>
      <c r="P45" s="150">
        <f t="shared" si="6"/>
        <v>1</v>
      </c>
      <c r="Q45" s="3" t="str">
        <f t="shared" si="1"/>
        <v>SATISFACTORIO</v>
      </c>
      <c r="R45" s="89" t="s">
        <v>236</v>
      </c>
      <c r="S45" s="89" t="s">
        <v>262</v>
      </c>
      <c r="T45" s="90" t="s">
        <v>251</v>
      </c>
    </row>
    <row r="46" spans="1:20" ht="120" customHeight="1">
      <c r="A46" s="85" t="s">
        <v>42</v>
      </c>
      <c r="B46" s="85" t="s">
        <v>24</v>
      </c>
      <c r="C46" s="85" t="s">
        <v>44</v>
      </c>
      <c r="D46" s="129" t="s">
        <v>99</v>
      </c>
      <c r="E46" s="85" t="s">
        <v>177</v>
      </c>
      <c r="F46" s="86" t="s">
        <v>36</v>
      </c>
      <c r="G46" s="85" t="s">
        <v>26</v>
      </c>
      <c r="H46" s="87">
        <v>1</v>
      </c>
      <c r="I46" s="85" t="s">
        <v>87</v>
      </c>
      <c r="J46" s="85" t="s">
        <v>88</v>
      </c>
      <c r="K46" s="85" t="s">
        <v>89</v>
      </c>
      <c r="L46" s="85" t="s">
        <v>90</v>
      </c>
      <c r="M46" s="119">
        <v>827</v>
      </c>
      <c r="N46" s="88">
        <v>827</v>
      </c>
      <c r="O46" s="149">
        <f>M46/N46</f>
        <v>1</v>
      </c>
      <c r="P46" s="150">
        <f t="shared" si="6"/>
        <v>1</v>
      </c>
      <c r="Q46" s="3" t="str">
        <f t="shared" si="1"/>
        <v>SATISFACTORIO</v>
      </c>
      <c r="R46" s="89" t="s">
        <v>237</v>
      </c>
      <c r="S46" s="89" t="s">
        <v>263</v>
      </c>
      <c r="T46" s="90" t="s">
        <v>251</v>
      </c>
    </row>
    <row r="47" spans="1:23" ht="312" customHeight="1">
      <c r="A47" s="85" t="s">
        <v>42</v>
      </c>
      <c r="B47" s="85" t="s">
        <v>24</v>
      </c>
      <c r="C47" s="85" t="s">
        <v>45</v>
      </c>
      <c r="D47" s="129" t="s">
        <v>100</v>
      </c>
      <c r="E47" s="85" t="s">
        <v>178</v>
      </c>
      <c r="F47" s="86">
        <v>4</v>
      </c>
      <c r="G47" s="85" t="s">
        <v>26</v>
      </c>
      <c r="H47" s="87">
        <v>1</v>
      </c>
      <c r="I47" s="85" t="s">
        <v>87</v>
      </c>
      <c r="J47" s="85" t="s">
        <v>88</v>
      </c>
      <c r="K47" s="85" t="s">
        <v>89</v>
      </c>
      <c r="L47" s="85" t="s">
        <v>90</v>
      </c>
      <c r="M47" s="119">
        <v>3</v>
      </c>
      <c r="N47" s="88">
        <v>4</v>
      </c>
      <c r="O47" s="149">
        <f>M47/N47</f>
        <v>0.75</v>
      </c>
      <c r="P47" s="150">
        <f t="shared" si="6"/>
        <v>0.75</v>
      </c>
      <c r="Q47" s="3" t="str">
        <f t="shared" si="1"/>
        <v>ACEPTABLE</v>
      </c>
      <c r="R47" s="89" t="s">
        <v>238</v>
      </c>
      <c r="S47" s="89" t="s">
        <v>266</v>
      </c>
      <c r="T47" s="90" t="s">
        <v>251</v>
      </c>
      <c r="V47" s="158"/>
      <c r="W47" s="158"/>
    </row>
    <row r="48" spans="1:22" ht="106.5" customHeight="1">
      <c r="A48" s="85" t="s">
        <v>42</v>
      </c>
      <c r="B48" s="85" t="s">
        <v>24</v>
      </c>
      <c r="C48" s="85" t="s">
        <v>98</v>
      </c>
      <c r="D48" s="129" t="s">
        <v>101</v>
      </c>
      <c r="E48" s="85" t="s">
        <v>179</v>
      </c>
      <c r="F48" s="86" t="s">
        <v>36</v>
      </c>
      <c r="G48" s="85" t="s">
        <v>26</v>
      </c>
      <c r="H48" s="87">
        <v>1</v>
      </c>
      <c r="I48" s="85" t="s">
        <v>87</v>
      </c>
      <c r="J48" s="85" t="s">
        <v>88</v>
      </c>
      <c r="K48" s="85" t="s">
        <v>89</v>
      </c>
      <c r="L48" s="85" t="s">
        <v>90</v>
      </c>
      <c r="M48" s="119">
        <v>13211</v>
      </c>
      <c r="N48" s="88">
        <v>13211</v>
      </c>
      <c r="O48" s="149">
        <f>(M48/N48)</f>
        <v>1</v>
      </c>
      <c r="P48" s="150">
        <f t="shared" si="6"/>
        <v>1</v>
      </c>
      <c r="Q48" s="3" t="str">
        <f t="shared" si="1"/>
        <v>SATISFACTORIO</v>
      </c>
      <c r="R48" s="89" t="s">
        <v>239</v>
      </c>
      <c r="S48" s="89" t="s">
        <v>239</v>
      </c>
      <c r="T48" s="90" t="s">
        <v>251</v>
      </c>
      <c r="V48" s="158"/>
    </row>
    <row r="49" spans="1:22" ht="88.5" customHeight="1">
      <c r="A49" s="91" t="s">
        <v>46</v>
      </c>
      <c r="B49" s="91" t="s">
        <v>24</v>
      </c>
      <c r="C49" s="91" t="s">
        <v>234</v>
      </c>
      <c r="D49" s="96" t="s">
        <v>47</v>
      </c>
      <c r="E49" s="91" t="s">
        <v>86</v>
      </c>
      <c r="F49" s="92" t="s">
        <v>36</v>
      </c>
      <c r="G49" s="91" t="s">
        <v>26</v>
      </c>
      <c r="H49" s="93">
        <v>1</v>
      </c>
      <c r="I49" s="106" t="s">
        <v>87</v>
      </c>
      <c r="J49" s="107" t="s">
        <v>88</v>
      </c>
      <c r="K49" s="106" t="s">
        <v>89</v>
      </c>
      <c r="L49" s="106" t="s">
        <v>90</v>
      </c>
      <c r="M49" s="94">
        <v>463</v>
      </c>
      <c r="N49" s="94">
        <v>463</v>
      </c>
      <c r="O49" s="151">
        <f aca="true" t="shared" si="7" ref="O49:O55">M49/N49</f>
        <v>1</v>
      </c>
      <c r="P49" s="152">
        <f t="shared" si="6"/>
        <v>1</v>
      </c>
      <c r="Q49" s="3" t="str">
        <f t="shared" si="1"/>
        <v>SATISFACTORIO</v>
      </c>
      <c r="R49" s="122" t="s">
        <v>230</v>
      </c>
      <c r="S49" s="122" t="s">
        <v>230</v>
      </c>
      <c r="T49" s="95" t="s">
        <v>251</v>
      </c>
      <c r="V49" s="158"/>
    </row>
    <row r="50" spans="1:22" ht="142.5" customHeight="1">
      <c r="A50" s="67" t="s">
        <v>48</v>
      </c>
      <c r="B50" s="67" t="s">
        <v>24</v>
      </c>
      <c r="C50" s="67" t="s">
        <v>49</v>
      </c>
      <c r="D50" s="68" t="s">
        <v>81</v>
      </c>
      <c r="E50" s="97" t="s">
        <v>134</v>
      </c>
      <c r="F50" s="69">
        <v>2</v>
      </c>
      <c r="G50" s="67" t="s">
        <v>26</v>
      </c>
      <c r="H50" s="70">
        <v>1</v>
      </c>
      <c r="I50" s="108" t="s">
        <v>87</v>
      </c>
      <c r="J50" s="109" t="s">
        <v>88</v>
      </c>
      <c r="K50" s="108" t="s">
        <v>89</v>
      </c>
      <c r="L50" s="108" t="s">
        <v>90</v>
      </c>
      <c r="M50" s="71">
        <v>2</v>
      </c>
      <c r="N50" s="71">
        <v>2</v>
      </c>
      <c r="O50" s="153">
        <f t="shared" si="7"/>
        <v>1</v>
      </c>
      <c r="P50" s="154">
        <f t="shared" si="6"/>
        <v>1</v>
      </c>
      <c r="Q50" s="3" t="str">
        <f t="shared" si="1"/>
        <v>SATISFACTORIO</v>
      </c>
      <c r="R50" s="99" t="s">
        <v>240</v>
      </c>
      <c r="S50" s="99" t="s">
        <v>240</v>
      </c>
      <c r="T50" s="100" t="s">
        <v>251</v>
      </c>
      <c r="V50" s="158"/>
    </row>
    <row r="51" spans="1:20" ht="147" customHeight="1">
      <c r="A51" s="67" t="s">
        <v>48</v>
      </c>
      <c r="B51" s="67" t="s">
        <v>24</v>
      </c>
      <c r="C51" s="67" t="s">
        <v>50</v>
      </c>
      <c r="D51" s="68" t="s">
        <v>84</v>
      </c>
      <c r="E51" s="97" t="s">
        <v>172</v>
      </c>
      <c r="F51" s="98" t="s">
        <v>36</v>
      </c>
      <c r="G51" s="69" t="s">
        <v>26</v>
      </c>
      <c r="H51" s="70">
        <v>1</v>
      </c>
      <c r="I51" s="108" t="s">
        <v>87</v>
      </c>
      <c r="J51" s="109" t="s">
        <v>88</v>
      </c>
      <c r="K51" s="108" t="s">
        <v>89</v>
      </c>
      <c r="L51" s="108" t="s">
        <v>90</v>
      </c>
      <c r="M51" s="71">
        <f>96-19-7</f>
        <v>70</v>
      </c>
      <c r="N51" s="71">
        <f>58+19+11+8</f>
        <v>96</v>
      </c>
      <c r="O51" s="153">
        <f t="shared" si="7"/>
        <v>0.7291666666666666</v>
      </c>
      <c r="P51" s="154">
        <f t="shared" si="6"/>
        <v>0.7291666666666666</v>
      </c>
      <c r="Q51" s="3" t="str">
        <f t="shared" si="1"/>
        <v>ACEPTABLE</v>
      </c>
      <c r="R51" s="99" t="s">
        <v>247</v>
      </c>
      <c r="S51" s="99" t="s">
        <v>283</v>
      </c>
      <c r="T51" s="100" t="s">
        <v>251</v>
      </c>
    </row>
    <row r="52" spans="1:20" ht="174.75" customHeight="1">
      <c r="A52" s="67" t="s">
        <v>48</v>
      </c>
      <c r="B52" s="67" t="s">
        <v>24</v>
      </c>
      <c r="C52" s="67" t="s">
        <v>82</v>
      </c>
      <c r="D52" s="68" t="s">
        <v>83</v>
      </c>
      <c r="E52" s="97" t="s">
        <v>85</v>
      </c>
      <c r="F52" s="67">
        <v>4</v>
      </c>
      <c r="G52" s="69" t="s">
        <v>26</v>
      </c>
      <c r="H52" s="70">
        <v>1</v>
      </c>
      <c r="I52" s="108" t="s">
        <v>87</v>
      </c>
      <c r="J52" s="109" t="s">
        <v>88</v>
      </c>
      <c r="K52" s="108" t="s">
        <v>89</v>
      </c>
      <c r="L52" s="108" t="s">
        <v>90</v>
      </c>
      <c r="M52" s="71">
        <v>4</v>
      </c>
      <c r="N52" s="71">
        <v>4</v>
      </c>
      <c r="O52" s="153">
        <f t="shared" si="7"/>
        <v>1</v>
      </c>
      <c r="P52" s="154">
        <f t="shared" si="6"/>
        <v>1</v>
      </c>
      <c r="Q52" s="3" t="str">
        <f t="shared" si="1"/>
        <v>SATISFACTORIO</v>
      </c>
      <c r="R52" s="99" t="s">
        <v>248</v>
      </c>
      <c r="S52" s="99" t="s">
        <v>267</v>
      </c>
      <c r="T52" s="100" t="s">
        <v>251</v>
      </c>
    </row>
    <row r="53" spans="1:20" ht="168" customHeight="1">
      <c r="A53" s="14" t="s">
        <v>52</v>
      </c>
      <c r="B53" s="14" t="s">
        <v>24</v>
      </c>
      <c r="C53" s="14" t="s">
        <v>70</v>
      </c>
      <c r="D53" s="15" t="s">
        <v>112</v>
      </c>
      <c r="E53" s="14" t="s">
        <v>114</v>
      </c>
      <c r="F53" s="57" t="s">
        <v>36</v>
      </c>
      <c r="G53" s="14" t="s">
        <v>26</v>
      </c>
      <c r="H53" s="16">
        <v>1</v>
      </c>
      <c r="I53" s="14" t="s">
        <v>87</v>
      </c>
      <c r="J53" s="14" t="s">
        <v>88</v>
      </c>
      <c r="K53" s="14" t="s">
        <v>89</v>
      </c>
      <c r="L53" s="14" t="s">
        <v>90</v>
      </c>
      <c r="M53" s="17">
        <v>31</v>
      </c>
      <c r="N53" s="17">
        <v>31</v>
      </c>
      <c r="O53" s="155">
        <f t="shared" si="7"/>
        <v>1</v>
      </c>
      <c r="P53" s="156">
        <f t="shared" si="6"/>
        <v>1</v>
      </c>
      <c r="Q53" s="3" t="str">
        <f t="shared" si="1"/>
        <v>SATISFACTORIO</v>
      </c>
      <c r="R53" s="164" t="s">
        <v>231</v>
      </c>
      <c r="S53" s="165" t="s">
        <v>280</v>
      </c>
      <c r="T53" s="18" t="s">
        <v>254</v>
      </c>
    </row>
    <row r="54" spans="1:23" ht="126.75" customHeight="1">
      <c r="A54" s="14" t="s">
        <v>52</v>
      </c>
      <c r="B54" s="14" t="s">
        <v>24</v>
      </c>
      <c r="C54" s="14" t="s">
        <v>71</v>
      </c>
      <c r="D54" s="15" t="s">
        <v>113</v>
      </c>
      <c r="E54" s="14" t="s">
        <v>114</v>
      </c>
      <c r="F54" s="57">
        <v>14</v>
      </c>
      <c r="G54" s="14" t="s">
        <v>26</v>
      </c>
      <c r="H54" s="16">
        <v>1</v>
      </c>
      <c r="I54" s="14" t="s">
        <v>87</v>
      </c>
      <c r="J54" s="14" t="s">
        <v>88</v>
      </c>
      <c r="K54" s="14" t="s">
        <v>89</v>
      </c>
      <c r="L54" s="14" t="s">
        <v>90</v>
      </c>
      <c r="M54" s="17">
        <v>14</v>
      </c>
      <c r="N54" s="17">
        <v>14</v>
      </c>
      <c r="O54" s="155">
        <f t="shared" si="7"/>
        <v>1</v>
      </c>
      <c r="P54" s="156">
        <f t="shared" si="6"/>
        <v>1</v>
      </c>
      <c r="Q54" s="3" t="str">
        <f t="shared" si="1"/>
        <v>SATISFACTORIO</v>
      </c>
      <c r="R54" s="164" t="s">
        <v>232</v>
      </c>
      <c r="S54" s="165" t="s">
        <v>281</v>
      </c>
      <c r="T54" s="18" t="s">
        <v>254</v>
      </c>
      <c r="W54" s="158"/>
    </row>
    <row r="55" spans="1:23" ht="409.5" customHeight="1">
      <c r="A55" s="14" t="s">
        <v>52</v>
      </c>
      <c r="B55" s="14" t="s">
        <v>24</v>
      </c>
      <c r="C55" s="14" t="s">
        <v>72</v>
      </c>
      <c r="D55" s="15" t="s">
        <v>115</v>
      </c>
      <c r="E55" s="14" t="s">
        <v>154</v>
      </c>
      <c r="F55" s="57" t="s">
        <v>36</v>
      </c>
      <c r="G55" s="14" t="s">
        <v>26</v>
      </c>
      <c r="H55" s="16">
        <v>1</v>
      </c>
      <c r="I55" s="14" t="s">
        <v>87</v>
      </c>
      <c r="J55" s="14" t="s">
        <v>88</v>
      </c>
      <c r="K55" s="14" t="s">
        <v>89</v>
      </c>
      <c r="L55" s="14" t="s">
        <v>90</v>
      </c>
      <c r="M55" s="17">
        <v>12</v>
      </c>
      <c r="N55" s="17">
        <v>13</v>
      </c>
      <c r="O55" s="155">
        <f t="shared" si="7"/>
        <v>0.9230769230769231</v>
      </c>
      <c r="P55" s="156">
        <f t="shared" si="6"/>
        <v>0.9230769230769231</v>
      </c>
      <c r="Q55" s="3" t="str">
        <f t="shared" si="1"/>
        <v>ACEPTABLE</v>
      </c>
      <c r="R55" s="164" t="s">
        <v>233</v>
      </c>
      <c r="S55" s="166" t="s">
        <v>282</v>
      </c>
      <c r="T55" s="18" t="s">
        <v>254</v>
      </c>
      <c r="W55" s="158"/>
    </row>
    <row r="56" ht="16.5">
      <c r="A56" s="110"/>
    </row>
    <row r="66" ht="16.5">
      <c r="X66" s="112"/>
    </row>
    <row r="69" spans="24:25" ht="16.5">
      <c r="X69" s="112"/>
      <c r="Y69" s="113"/>
    </row>
    <row r="73" ht="16.5">
      <c r="I73" s="114"/>
    </row>
    <row r="89" spans="7:10" ht="16.5">
      <c r="G89" s="113"/>
      <c r="H89" s="115"/>
      <c r="I89" s="116"/>
      <c r="J89" s="115"/>
    </row>
    <row r="98" ht="16.5">
      <c r="F98" s="117"/>
    </row>
    <row r="108" ht="16.5">
      <c r="E108" s="117"/>
    </row>
    <row r="125" ht="16.5">
      <c r="F125" s="118"/>
    </row>
  </sheetData>
  <sheetProtection/>
  <mergeCells count="11">
    <mergeCell ref="A1:D3"/>
    <mergeCell ref="E4:J4"/>
    <mergeCell ref="A4:D4"/>
    <mergeCell ref="K4:Q4"/>
    <mergeCell ref="A5:H5"/>
    <mergeCell ref="I5:L5"/>
    <mergeCell ref="R1:T3"/>
    <mergeCell ref="R4:T4"/>
    <mergeCell ref="M5:T5"/>
    <mergeCell ref="E1:Q1"/>
    <mergeCell ref="E2:Q3"/>
  </mergeCells>
  <conditionalFormatting sqref="Q50">
    <cfRule type="containsText" priority="38" dxfId="37" operator="containsText" stopIfTrue="1" text="MINIMO">
      <formula>NOT(ISERROR(SEARCH("MINIMO",Q50)))</formula>
    </cfRule>
  </conditionalFormatting>
  <conditionalFormatting sqref="Q8:Q9 Q14:Q18 Q44:Q52">
    <cfRule type="containsText" priority="35" dxfId="3" operator="containsText" stopIfTrue="1" text="SATIFASTORIO">
      <formula>NOT(ISERROR(SEARCH("SATIFASTORIO",Q8)))</formula>
    </cfRule>
    <cfRule type="containsText" priority="36" dxfId="2" operator="containsText" stopIfTrue="1" text="ACEPTABLE">
      <formula>NOT(ISERROR(SEARCH("ACEPTABLE",Q8)))</formula>
    </cfRule>
    <cfRule type="containsText" priority="37" dxfId="38" operator="containsText" stopIfTrue="1" text="INSATISFACTORIO">
      <formula>NOT(ISERROR(SEARCH("INSATISFACTORIO",Q8)))</formula>
    </cfRule>
  </conditionalFormatting>
  <conditionalFormatting sqref="Q8:Q9 Q14:Q18 Q44:Q52">
    <cfRule type="cellIs" priority="33" dxfId="0" operator="equal" stopIfTrue="1">
      <formula>"MINIMO"</formula>
    </cfRule>
  </conditionalFormatting>
  <conditionalFormatting sqref="Q7">
    <cfRule type="containsText" priority="30" dxfId="3" operator="containsText" stopIfTrue="1" text="SATIFASTORIO">
      <formula>NOT(ISERROR(SEARCH("SATIFASTORIO",Q7)))</formula>
    </cfRule>
    <cfRule type="containsText" priority="31" dxfId="2" operator="containsText" stopIfTrue="1" text="ACEPTABLE">
      <formula>NOT(ISERROR(SEARCH("ACEPTABLE",Q7)))</formula>
    </cfRule>
    <cfRule type="containsText" priority="32" dxfId="38" operator="containsText" stopIfTrue="1" text="INSATISFACTORIO">
      <formula>NOT(ISERROR(SEARCH("INSATISFACTORIO",Q7)))</formula>
    </cfRule>
  </conditionalFormatting>
  <conditionalFormatting sqref="Q7">
    <cfRule type="cellIs" priority="29" dxfId="0" operator="equal" stopIfTrue="1">
      <formula>"MINIMO"</formula>
    </cfRule>
  </conditionalFormatting>
  <conditionalFormatting sqref="Q10:Q13">
    <cfRule type="containsText" priority="26" dxfId="3" operator="containsText" stopIfTrue="1" text="SATIFASTORIO">
      <formula>NOT(ISERROR(SEARCH("SATIFASTORIO",Q10)))</formula>
    </cfRule>
    <cfRule type="containsText" priority="27" dxfId="2" operator="containsText" stopIfTrue="1" text="ACEPTABLE">
      <formula>NOT(ISERROR(SEARCH("ACEPTABLE",Q10)))</formula>
    </cfRule>
    <cfRule type="containsText" priority="28" dxfId="38" operator="containsText" stopIfTrue="1" text="INSATISFACTORIO">
      <formula>NOT(ISERROR(SEARCH("INSATISFACTORIO",Q10)))</formula>
    </cfRule>
  </conditionalFormatting>
  <conditionalFormatting sqref="Q10:Q13">
    <cfRule type="cellIs" priority="25" dxfId="0" operator="equal" stopIfTrue="1">
      <formula>"MINIMO"</formula>
    </cfRule>
  </conditionalFormatting>
  <conditionalFormatting sqref="Q19:Q20">
    <cfRule type="containsText" priority="22" dxfId="3" operator="containsText" stopIfTrue="1" text="SATIFASTORIO">
      <formula>NOT(ISERROR(SEARCH("SATIFASTORIO",Q19)))</formula>
    </cfRule>
    <cfRule type="containsText" priority="23" dxfId="2" operator="containsText" stopIfTrue="1" text="ACEPTABLE">
      <formula>NOT(ISERROR(SEARCH("ACEPTABLE",Q19)))</formula>
    </cfRule>
    <cfRule type="containsText" priority="24" dxfId="38" operator="containsText" stopIfTrue="1" text="INSATISFACTORIO">
      <formula>NOT(ISERROR(SEARCH("INSATISFACTORIO",Q19)))</formula>
    </cfRule>
  </conditionalFormatting>
  <conditionalFormatting sqref="Q19:Q20">
    <cfRule type="cellIs" priority="21" dxfId="0" operator="equal" stopIfTrue="1">
      <formula>"MINIMO"</formula>
    </cfRule>
  </conditionalFormatting>
  <conditionalFormatting sqref="Q34:Q36">
    <cfRule type="containsText" priority="18" dxfId="3" operator="containsText" stopIfTrue="1" text="SATIFASTORIO">
      <formula>NOT(ISERROR(SEARCH("SATIFASTORIO",Q34)))</formula>
    </cfRule>
    <cfRule type="containsText" priority="19" dxfId="2" operator="containsText" stopIfTrue="1" text="ACEPTABLE">
      <formula>NOT(ISERROR(SEARCH("ACEPTABLE",Q34)))</formula>
    </cfRule>
    <cfRule type="containsText" priority="20" dxfId="38" operator="containsText" stopIfTrue="1" text="INSATISFACTORIO">
      <formula>NOT(ISERROR(SEARCH("INSATISFACTORIO",Q34)))</formula>
    </cfRule>
  </conditionalFormatting>
  <conditionalFormatting sqref="Q34:Q36">
    <cfRule type="cellIs" priority="17" dxfId="0" operator="equal" stopIfTrue="1">
      <formula>"MINIMO"</formula>
    </cfRule>
  </conditionalFormatting>
  <conditionalFormatting sqref="Q37:Q40">
    <cfRule type="containsText" priority="14" dxfId="3" operator="containsText" stopIfTrue="1" text="SATIFASTORIO">
      <formula>NOT(ISERROR(SEARCH("SATIFASTORIO",Q37)))</formula>
    </cfRule>
    <cfRule type="containsText" priority="15" dxfId="2" operator="containsText" stopIfTrue="1" text="ACEPTABLE">
      <formula>NOT(ISERROR(SEARCH("ACEPTABLE",Q37)))</formula>
    </cfRule>
    <cfRule type="containsText" priority="16" dxfId="38" operator="containsText" stopIfTrue="1" text="INSATISFACTORIO">
      <formula>NOT(ISERROR(SEARCH("INSATISFACTORIO",Q37)))</formula>
    </cfRule>
  </conditionalFormatting>
  <conditionalFormatting sqref="Q37:Q40">
    <cfRule type="cellIs" priority="13" dxfId="0" operator="equal" stopIfTrue="1">
      <formula>"MINIMO"</formula>
    </cfRule>
  </conditionalFormatting>
  <conditionalFormatting sqref="Q53:Q55">
    <cfRule type="containsText" priority="10" dxfId="3" operator="containsText" stopIfTrue="1" text="SATIFASTORIO">
      <formula>NOT(ISERROR(SEARCH("SATIFASTORIO",Q53)))</formula>
    </cfRule>
    <cfRule type="containsText" priority="11" dxfId="2" operator="containsText" stopIfTrue="1" text="ACEPTABLE">
      <formula>NOT(ISERROR(SEARCH("ACEPTABLE",Q53)))</formula>
    </cfRule>
    <cfRule type="containsText" priority="12" dxfId="38" operator="containsText" stopIfTrue="1" text="INSATISFACTORIO">
      <formula>NOT(ISERROR(SEARCH("INSATISFACTORIO",Q53)))</formula>
    </cfRule>
  </conditionalFormatting>
  <conditionalFormatting sqref="Q53:Q55">
    <cfRule type="cellIs" priority="9" dxfId="0" operator="equal" stopIfTrue="1">
      <formula>"MINIMO"</formula>
    </cfRule>
  </conditionalFormatting>
  <conditionalFormatting sqref="Q25 Q27:Q33">
    <cfRule type="containsText" priority="6" dxfId="3" operator="containsText" stopIfTrue="1" text="SATIFASTORIO">
      <formula>NOT(ISERROR(SEARCH("SATIFASTORIO",Q25)))</formula>
    </cfRule>
    <cfRule type="containsText" priority="7" dxfId="2" operator="containsText" stopIfTrue="1" text="ACEPTABLE">
      <formula>NOT(ISERROR(SEARCH("ACEPTABLE",Q25)))</formula>
    </cfRule>
    <cfRule type="containsText" priority="8" dxfId="38" operator="containsText" stopIfTrue="1" text="INSATISFACTORIO">
      <formula>NOT(ISERROR(SEARCH("INSATISFACTORIO",Q25)))</formula>
    </cfRule>
  </conditionalFormatting>
  <conditionalFormatting sqref="Q25 Q27:Q33">
    <cfRule type="cellIs" priority="5" dxfId="0" operator="equal" stopIfTrue="1">
      <formula>"MINIMO"</formula>
    </cfRule>
  </conditionalFormatting>
  <conditionalFormatting sqref="Q41:Q43">
    <cfRule type="containsText" priority="2" dxfId="3" operator="containsText" stopIfTrue="1" text="SATIFASTORIO">
      <formula>NOT(ISERROR(SEARCH("SATIFASTORIO",Q41)))</formula>
    </cfRule>
    <cfRule type="containsText" priority="3" dxfId="2" operator="containsText" stopIfTrue="1" text="ACEPTABLE">
      <formula>NOT(ISERROR(SEARCH("ACEPTABLE",Q41)))</formula>
    </cfRule>
    <cfRule type="containsText" priority="4" dxfId="38" operator="containsText" stopIfTrue="1" text="INSATISFACTORIO">
      <formula>NOT(ISERROR(SEARCH("INSATISFACTORIO",Q41)))</formula>
    </cfRule>
  </conditionalFormatting>
  <conditionalFormatting sqref="Q41:Q43">
    <cfRule type="cellIs" priority="1"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2"/>
  <sheetViews>
    <sheetView zoomScalePageLayoutView="0" workbookViewId="0" topLeftCell="A2">
      <selection activeCell="B2" sqref="B2"/>
    </sheetView>
  </sheetViews>
  <sheetFormatPr defaultColWidth="11.421875" defaultRowHeight="15"/>
  <sheetData>
    <row r="2" ht="15">
      <c r="B2"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2013-07-27T16:04:12Z</cp:lastPrinted>
  <dcterms:created xsi:type="dcterms:W3CDTF">2009-10-06T19:46:28Z</dcterms:created>
  <dcterms:modified xsi:type="dcterms:W3CDTF">2016-02-03T12:53:30Z</dcterms:modified>
  <cp:category/>
  <cp:version/>
  <cp:contentType/>
  <cp:contentStatus/>
</cp:coreProperties>
</file>